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enska\Desktop\R M Č\2024-21\"/>
    </mc:Choice>
  </mc:AlternateContent>
  <xr:revisionPtr revIDLastSave="0" documentId="13_ncr:1_{3939CA21-05F4-4E03-89E0-C0EAF080F26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kpt.výdaje" sheetId="5" r:id="rId1"/>
    <sheet name="financování" sheetId="4" r:id="rId2"/>
    <sheet name="vztah MŠaZŠ" sheetId="1" r:id="rId3"/>
    <sheet name="vztah k dalším osobám" sheetId="2" r:id="rId4"/>
    <sheet name="fondy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3" l="1"/>
  <c r="H37" i="3"/>
  <c r="F37" i="3"/>
  <c r="F47" i="3"/>
  <c r="G47" i="3"/>
  <c r="G24" i="3" l="1"/>
  <c r="H24" i="3"/>
  <c r="I24" i="3"/>
  <c r="F24" i="3"/>
  <c r="H29" i="2"/>
  <c r="E35" i="1"/>
  <c r="E27" i="1"/>
  <c r="E20" i="1"/>
  <c r="E14" i="1"/>
  <c r="E8" i="1"/>
  <c r="C23" i="5"/>
  <c r="F57" i="3"/>
  <c r="F21" i="3"/>
  <c r="I21" i="3"/>
  <c r="I12" i="3"/>
  <c r="I7" i="3"/>
  <c r="I15" i="3" s="1"/>
  <c r="I47" i="3"/>
  <c r="E16" i="4"/>
  <c r="E15" i="4"/>
  <c r="G37" i="3"/>
  <c r="H21" i="3"/>
  <c r="F31" i="3" l="1"/>
  <c r="G57" i="3"/>
  <c r="E7" i="1"/>
  <c r="I31" i="3"/>
  <c r="H31" i="3"/>
  <c r="H57" i="3"/>
  <c r="G12" i="3" l="1"/>
  <c r="H12" i="3"/>
  <c r="F12" i="3"/>
  <c r="H7" i="3"/>
  <c r="G7" i="3"/>
  <c r="G21" i="3"/>
  <c r="F7" i="3"/>
  <c r="G31" i="3" l="1"/>
  <c r="E26" i="1"/>
  <c r="G15" i="3"/>
  <c r="I37" i="3"/>
  <c r="H15" i="3"/>
  <c r="F15" i="3"/>
  <c r="E18" i="4"/>
  <c r="I57" i="3" l="1"/>
  <c r="E42" i="1"/>
</calcChain>
</file>

<file path=xl/sharedStrings.xml><?xml version="1.0" encoding="utf-8"?>
<sst xmlns="http://schemas.openxmlformats.org/spreadsheetml/2006/main" count="172" uniqueCount="129">
  <si>
    <t>Finanční vztah příspěvkových organizací</t>
  </si>
  <si>
    <t>v tis. Kč</t>
  </si>
  <si>
    <t>z toho:</t>
  </si>
  <si>
    <t xml:space="preserve">                     (rozpis neinvestičních příspěvků zřízeným příspěvkovým organizacím)</t>
  </si>
  <si>
    <t>Finanční vztah k dalším osobám, které mají být příjemci</t>
  </si>
  <si>
    <t>neinvestičních transferů z rozpočtu MČ Brno-Nový Lískovec</t>
  </si>
  <si>
    <t>(neinvestiční příspěvky neziskovým a jim podobným organizacím)</t>
  </si>
  <si>
    <t>§</t>
  </si>
  <si>
    <t>položka</t>
  </si>
  <si>
    <t xml:space="preserve">Věcná náplň </t>
  </si>
  <si>
    <t>ostatní finanční operace</t>
  </si>
  <si>
    <t xml:space="preserve">ostatní neinv. transfery nezis. a jim podobným org. </t>
  </si>
  <si>
    <t>Knihovna J.Mahena</t>
  </si>
  <si>
    <t>(v tis. Kč)</t>
  </si>
  <si>
    <t xml:space="preserve">Schválený </t>
  </si>
  <si>
    <t>FOND REZERV A ROZVOJE</t>
  </si>
  <si>
    <t>rozpočet</t>
  </si>
  <si>
    <t>skutečnost</t>
  </si>
  <si>
    <t>bankovní účet 236</t>
  </si>
  <si>
    <t>ZDROJE  celkem</t>
  </si>
  <si>
    <t xml:space="preserve">Počáteční stav fondu k 1. 1. </t>
  </si>
  <si>
    <t>Příjmy z finančního vypořádání</t>
  </si>
  <si>
    <t>20 % podíl z prodeje majetku města</t>
  </si>
  <si>
    <t>DPPO za VHČ</t>
  </si>
  <si>
    <t>POTŘEBY celkem</t>
  </si>
  <si>
    <t>Výdaje zapojené z 20 % podílu z prod.majetku</t>
  </si>
  <si>
    <t>Očekávaný zůstatek k 31.12.</t>
  </si>
  <si>
    <t>Schválený</t>
  </si>
  <si>
    <t>SOCIÁLNÍ FOND</t>
  </si>
  <si>
    <t>FOND REGENERACE A ROZVOJE BYDLENÍ</t>
  </si>
  <si>
    <t>Počáteční stav fondu k 1.1.</t>
  </si>
  <si>
    <t>Dotace ze SFRB</t>
  </si>
  <si>
    <t>Dotace ze SFŽP</t>
  </si>
  <si>
    <t>Úroky z bank.účtu FRRB</t>
  </si>
  <si>
    <t>Nepřevedené prostř.předchozího roku</t>
  </si>
  <si>
    <t>Termínovaný vklad</t>
  </si>
  <si>
    <t>Výdaje za opravy a komplex. regen. byt.domů</t>
  </si>
  <si>
    <t xml:space="preserve">Úhrada splátek jistin úvěrů v roce  </t>
  </si>
  <si>
    <t>Úroky z úvěrů</t>
  </si>
  <si>
    <t>Ostatní provozní výdaje</t>
  </si>
  <si>
    <t xml:space="preserve">Rezervace zdrojů pro spoluúčast ve FKŠ </t>
  </si>
  <si>
    <t>Bankovní poplatky za vedení účtu</t>
  </si>
  <si>
    <t xml:space="preserve">                                                                                                 </t>
  </si>
  <si>
    <t xml:space="preserve">FINANCOVÁNÍ v tis. Kč </t>
  </si>
  <si>
    <t>Pol</t>
  </si>
  <si>
    <t>Popis</t>
  </si>
  <si>
    <t>Použití prostředků minulých let FRRB</t>
  </si>
  <si>
    <t>Použití prostředků minulých let ZBÚ</t>
  </si>
  <si>
    <t>Krátkodobé financování celkem</t>
  </si>
  <si>
    <t>splátka jistin z úvěrů:</t>
  </si>
  <si>
    <t>Koniklecová 5</t>
  </si>
  <si>
    <t>FINANCOVÁNÍ CELKEM</t>
  </si>
  <si>
    <t>Použití prostř.min.let ZBÚ-splátka půjčky do FRRB regenerace MŠ Oblá</t>
  </si>
  <si>
    <t>pro oblast tělovýchovy a sportu</t>
  </si>
  <si>
    <t>pro oblast sociální, kultury a volnočasových aktivit</t>
  </si>
  <si>
    <t>Předškolní zařízení</t>
  </si>
  <si>
    <t>MŠ Čtvrtě</t>
  </si>
  <si>
    <t>neúčelová:  na ostatní provozní náklady</t>
  </si>
  <si>
    <t>účelová: na dokrytí mzdových nákladů</t>
  </si>
  <si>
    <t>MŠ Oblá</t>
  </si>
  <si>
    <t>MŠ Rybnická</t>
  </si>
  <si>
    <t>účelová:  na dokrytí mzdových nákladů</t>
  </si>
  <si>
    <t>Základní školy</t>
  </si>
  <si>
    <t>ZŠ Kamínky</t>
  </si>
  <si>
    <t>účelová:  na provoz veř. sportoviště</t>
  </si>
  <si>
    <t>účelová: na pořádání sportovních akcí</t>
  </si>
  <si>
    <t>účelová: na svačiny</t>
  </si>
  <si>
    <t>ZŠ Svážná</t>
  </si>
  <si>
    <t>Školství celkem</t>
  </si>
  <si>
    <t>Název</t>
  </si>
  <si>
    <t xml:space="preserve">C E L K E M </t>
  </si>
  <si>
    <t>účelová: na dokrytí mzdových prostř.</t>
  </si>
  <si>
    <t>300 tis. Kč</t>
  </si>
  <si>
    <t>CVČ Lyska</t>
  </si>
  <si>
    <t>Mateřské centrum Sedmikráska</t>
  </si>
  <si>
    <t xml:space="preserve">V rozpočtu jsou na příslušných paragrafech již rozpočtovány příspěvky příspěvkovým </t>
  </si>
  <si>
    <t>organizacím města Brna, Jihomoravského kraje a spolku:</t>
  </si>
  <si>
    <t>Hospod.výsledek VHČ včetně odpisů</t>
  </si>
  <si>
    <t>Použití prostředků minulých let FRR, SF</t>
  </si>
  <si>
    <t>Celkem příjemci neinvestičních transferů z rozpočtu MČ</t>
  </si>
  <si>
    <t>Kontejnerová stání -prostředky z města Brna</t>
  </si>
  <si>
    <t>Odúčtování zůstatku bank.účtu k 30.6.</t>
  </si>
  <si>
    <t xml:space="preserve">Očekávaná </t>
  </si>
  <si>
    <t xml:space="preserve">Počáteční stav fondu </t>
  </si>
  <si>
    <t>Parkovací dům</t>
  </si>
  <si>
    <t xml:space="preserve">Zřízení a úprava parkovacích míst pro zavedení OPS </t>
  </si>
  <si>
    <t>MŠ Čtvrtě rekonstrukce sociální zařízení - PP</t>
  </si>
  <si>
    <t>Bytový dům Svážná 26-32 a 19-25 přístavba lodžií    PD (z FRRB)</t>
  </si>
  <si>
    <t>Kaple Kamenný vrch</t>
  </si>
  <si>
    <t>Šatny v Parku pod Plachtami - PD</t>
  </si>
  <si>
    <t>Návrh</t>
  </si>
  <si>
    <t>rozpočtu</t>
  </si>
  <si>
    <t>účelová: na pořádání karnevalu</t>
  </si>
  <si>
    <t>Splátka půjčky Zateplení MŠ Oblá</t>
  </si>
  <si>
    <t>ZŠ Svážná - FVE</t>
  </si>
  <si>
    <t>ZŠ Kamínky - modernizace budov</t>
  </si>
  <si>
    <t>ZŠ Kamínky - PD výtah, elektro,osvětlení 1. etapa (z FRRB)</t>
  </si>
  <si>
    <t>Společenské centrum Rybnická</t>
  </si>
  <si>
    <t>Jmenovitý seznam kapitálových výdajů v roce 2025</t>
  </si>
  <si>
    <t>Celkový objem financování v roce 2025 v tis. Kč</t>
  </si>
  <si>
    <t>Návrh rozpočtu v tis. Kč</t>
  </si>
  <si>
    <t>k rozpočtu zřizovatele v roce 2025</t>
  </si>
  <si>
    <t>Návrh rozpočtu</t>
  </si>
  <si>
    <t>v roce 2025</t>
  </si>
  <si>
    <t xml:space="preserve">                   Návrh  rozpočtu fondů v roce 2025</t>
  </si>
  <si>
    <t>Očekávaná</t>
  </si>
  <si>
    <t>2024</t>
  </si>
  <si>
    <t>Návrh rozpočtu 2025</t>
  </si>
  <si>
    <t>MŠ Rybnická Svážka - litý pryžový povrch</t>
  </si>
  <si>
    <t>ZŠ Svážná - chlazení</t>
  </si>
  <si>
    <t>Rozšíření kamerového systému v bytových domech (FRRB)</t>
  </si>
  <si>
    <t>KC Skála - doplnění oken a dveří</t>
  </si>
  <si>
    <t>BPA Zoubkova střecha a sanace</t>
  </si>
  <si>
    <t>Teplárenské objekty-Oblá 52 a 12a - pasporty</t>
  </si>
  <si>
    <t>Urbanistická studie mezi Obecní a Pálenicí</t>
  </si>
  <si>
    <t xml:space="preserve">Modernizace hřiště nad Svážnou 2 </t>
  </si>
  <si>
    <t>účelová: na spotřebu energií</t>
  </si>
  <si>
    <t>účelová: na školní aktivity</t>
  </si>
  <si>
    <t>600 tis. Kč</t>
  </si>
  <si>
    <t>111 penzijní připojištění</t>
  </si>
  <si>
    <t>114 příspěvek na rekreaci</t>
  </si>
  <si>
    <t>115 příspěvek na stravování</t>
  </si>
  <si>
    <t>116 Dary-jubilea,narozeniny</t>
  </si>
  <si>
    <t>117 Ostatní-vitamíny,setkání,Multisport</t>
  </si>
  <si>
    <t>118 Ošatné</t>
  </si>
  <si>
    <t>Náhrada pohledávek z vkladů</t>
  </si>
  <si>
    <r>
      <t xml:space="preserve">Modernizace hřiště nad Svážnou 2 - </t>
    </r>
    <r>
      <rPr>
        <b/>
        <sz val="11"/>
        <color theme="1"/>
        <rFont val="Calibri"/>
        <family val="2"/>
        <charset val="238"/>
        <scheme val="minor"/>
      </rPr>
      <t>z města</t>
    </r>
  </si>
  <si>
    <t>ZŠ Svážná - chlazení (z FRRB)</t>
  </si>
  <si>
    <t xml:space="preserve">Příděl ve výši 6 % za zaměstnance a uvolněné členy ZMČ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</si>
</sst>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1" fillId="0" borderId="0" xfId="1" applyAlignment="1">
      <alignment horizontal="center"/>
    </xf>
    <xf numFmtId="0" fontId="3" fillId="0" borderId="0" xfId="1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5" fillId="0" borderId="3" xfId="0" applyFont="1" applyBorder="1"/>
    <xf numFmtId="3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3" xfId="0" applyBorder="1"/>
    <xf numFmtId="3" fontId="5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/>
    <xf numFmtId="0" fontId="7" fillId="0" borderId="6" xfId="0" applyFont="1" applyBorder="1"/>
    <xf numFmtId="0" fontId="7" fillId="0" borderId="17" xfId="0" applyFont="1" applyBorder="1"/>
    <xf numFmtId="0" fontId="7" fillId="0" borderId="14" xfId="0" applyFont="1" applyBorder="1"/>
    <xf numFmtId="0" fontId="7" fillId="0" borderId="10" xfId="0" applyFont="1" applyBorder="1"/>
    <xf numFmtId="0" fontId="7" fillId="0" borderId="15" xfId="0" applyFont="1" applyBorder="1"/>
    <xf numFmtId="0" fontId="7" fillId="0" borderId="18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4" xfId="0" applyFont="1" applyBorder="1"/>
    <xf numFmtId="3" fontId="7" fillId="0" borderId="5" xfId="0" applyNumberFormat="1" applyFont="1" applyBorder="1"/>
    <xf numFmtId="3" fontId="7" fillId="0" borderId="5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7" fillId="0" borderId="20" xfId="0" applyFont="1" applyBorder="1"/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3" fontId="6" fillId="0" borderId="1" xfId="0" applyNumberFormat="1" applyFont="1" applyBorder="1" applyAlignment="1">
      <alignment horizontal="right"/>
    </xf>
    <xf numFmtId="0" fontId="8" fillId="0" borderId="8" xfId="0" applyFont="1" applyBorder="1"/>
    <xf numFmtId="3" fontId="8" fillId="0" borderId="5" xfId="0" applyNumberFormat="1" applyFont="1" applyBorder="1" applyAlignment="1">
      <alignment horizontal="right"/>
    </xf>
    <xf numFmtId="0" fontId="8" fillId="0" borderId="9" xfId="0" applyFont="1" applyBorder="1"/>
    <xf numFmtId="3" fontId="8" fillId="0" borderId="15" xfId="0" applyNumberFormat="1" applyFont="1" applyBorder="1" applyAlignment="1">
      <alignment horizontal="right"/>
    </xf>
    <xf numFmtId="0" fontId="8" fillId="0" borderId="16" xfId="0" applyFont="1" applyBorder="1"/>
    <xf numFmtId="3" fontId="8" fillId="0" borderId="7" xfId="0" applyNumberFormat="1" applyFont="1" applyBorder="1" applyAlignment="1">
      <alignment horizontal="right"/>
    </xf>
    <xf numFmtId="0" fontId="6" fillId="0" borderId="2" xfId="0" applyFont="1" applyBorder="1"/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6" fillId="0" borderId="3" xfId="0" applyFont="1" applyBorder="1"/>
    <xf numFmtId="0" fontId="6" fillId="0" borderId="4" xfId="0" applyFont="1" applyBorder="1"/>
    <xf numFmtId="3" fontId="6" fillId="0" borderId="7" xfId="0" applyNumberFormat="1" applyFont="1" applyBorder="1"/>
    <xf numFmtId="3" fontId="8" fillId="0" borderId="0" xfId="0" applyNumberFormat="1" applyFont="1"/>
    <xf numFmtId="3" fontId="6" fillId="0" borderId="0" xfId="0" applyNumberFormat="1" applyFont="1"/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  <xf numFmtId="0" fontId="9" fillId="0" borderId="6" xfId="0" applyFont="1" applyBorder="1"/>
    <xf numFmtId="0" fontId="9" fillId="0" borderId="19" xfId="0" applyFont="1" applyBorder="1"/>
    <xf numFmtId="0" fontId="9" fillId="0" borderId="3" xfId="0" applyFont="1" applyBorder="1"/>
    <xf numFmtId="3" fontId="6" fillId="0" borderId="5" xfId="0" applyNumberFormat="1" applyFon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  <xf numFmtId="0" fontId="6" fillId="0" borderId="16" xfId="0" applyFont="1" applyBorder="1"/>
    <xf numFmtId="3" fontId="6" fillId="0" borderId="7" xfId="0" applyNumberFormat="1" applyFont="1" applyBorder="1" applyAlignment="1">
      <alignment horizontal="right"/>
    </xf>
    <xf numFmtId="0" fontId="9" fillId="0" borderId="10" xfId="0" applyFont="1" applyBorder="1"/>
    <xf numFmtId="0" fontId="6" fillId="0" borderId="21" xfId="0" applyFont="1" applyBorder="1"/>
    <xf numFmtId="0" fontId="8" fillId="0" borderId="22" xfId="0" applyFont="1" applyBorder="1"/>
    <xf numFmtId="0" fontId="6" fillId="0" borderId="6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6" fillId="0" borderId="2" xfId="0" applyFont="1" applyBorder="1" applyAlignment="1">
      <alignment horizontal="center"/>
    </xf>
    <xf numFmtId="0" fontId="0" fillId="2" borderId="0" xfId="0" applyFill="1"/>
    <xf numFmtId="0" fontId="8" fillId="0" borderId="10" xfId="0" applyFont="1" applyBorder="1"/>
    <xf numFmtId="0" fontId="8" fillId="0" borderId="7" xfId="0" applyFont="1" applyBorder="1" applyAlignment="1">
      <alignment horizontal="center"/>
    </xf>
    <xf numFmtId="0" fontId="8" fillId="0" borderId="17" xfId="0" applyFont="1" applyBorder="1"/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left" wrapText="1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36" xfId="0" applyNumberFormat="1" applyBorder="1" applyAlignment="1">
      <alignment horizontal="right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1" fillId="0" borderId="29" xfId="1" applyFont="1" applyBorder="1" applyAlignment="1">
      <alignment horizontal="left"/>
    </xf>
    <xf numFmtId="0" fontId="7" fillId="0" borderId="30" xfId="0" applyFont="1" applyBorder="1"/>
    <xf numFmtId="0" fontId="15" fillId="0" borderId="30" xfId="0" applyFont="1" applyBorder="1"/>
    <xf numFmtId="0" fontId="14" fillId="0" borderId="30" xfId="0" applyFont="1" applyBorder="1"/>
    <xf numFmtId="0" fontId="16" fillId="0" borderId="30" xfId="0" applyFont="1" applyBorder="1"/>
    <xf numFmtId="3" fontId="7" fillId="0" borderId="30" xfId="0" applyNumberFormat="1" applyFont="1" applyBorder="1"/>
    <xf numFmtId="0" fontId="14" fillId="0" borderId="16" xfId="0" applyFont="1" applyBorder="1"/>
    <xf numFmtId="0" fontId="14" fillId="0" borderId="17" xfId="0" applyFont="1" applyBorder="1"/>
    <xf numFmtId="3" fontId="14" fillId="0" borderId="1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15" fillId="0" borderId="0" xfId="0" applyFont="1"/>
    <xf numFmtId="3" fontId="15" fillId="0" borderId="0" xfId="0" applyNumberFormat="1" applyFont="1"/>
    <xf numFmtId="3" fontId="7" fillId="0" borderId="15" xfId="0" applyNumberFormat="1" applyFont="1" applyBorder="1"/>
    <xf numFmtId="3" fontId="8" fillId="0" borderId="15" xfId="0" applyNumberFormat="1" applyFont="1" applyBorder="1"/>
    <xf numFmtId="3" fontId="8" fillId="0" borderId="7" xfId="0" applyNumberFormat="1" applyFont="1" applyBorder="1"/>
    <xf numFmtId="0" fontId="11" fillId="0" borderId="33" xfId="1" applyFont="1" applyBorder="1" applyAlignment="1">
      <alignment horizontal="center"/>
    </xf>
    <xf numFmtId="3" fontId="14" fillId="0" borderId="34" xfId="0" applyNumberFormat="1" applyFont="1" applyBorder="1" applyAlignment="1">
      <alignment horizontal="center"/>
    </xf>
    <xf numFmtId="0" fontId="4" fillId="0" borderId="35" xfId="1" applyFont="1" applyBorder="1" applyAlignment="1">
      <alignment horizontal="center"/>
    </xf>
    <xf numFmtId="3" fontId="15" fillId="0" borderId="36" xfId="0" applyNumberFormat="1" applyFont="1" applyBorder="1"/>
    <xf numFmtId="0" fontId="7" fillId="0" borderId="35" xfId="0" applyFont="1" applyBorder="1"/>
    <xf numFmtId="0" fontId="7" fillId="0" borderId="36" xfId="0" applyFont="1" applyBorder="1"/>
    <xf numFmtId="0" fontId="14" fillId="0" borderId="35" xfId="0" applyFont="1" applyBorder="1"/>
    <xf numFmtId="3" fontId="14" fillId="0" borderId="36" xfId="0" applyNumberFormat="1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3" fontId="0" fillId="0" borderId="34" xfId="0" applyNumberFormat="1" applyBorder="1" applyAlignment="1">
      <alignment horizontal="right"/>
    </xf>
    <xf numFmtId="0" fontId="0" fillId="0" borderId="29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38" xfId="0" applyFont="1" applyBorder="1"/>
    <xf numFmtId="0" fontId="0" fillId="0" borderId="39" xfId="0" applyBorder="1"/>
    <xf numFmtId="3" fontId="6" fillId="0" borderId="40" xfId="0" applyNumberFormat="1" applyFont="1" applyBorder="1"/>
    <xf numFmtId="0" fontId="5" fillId="0" borderId="13" xfId="0" applyFont="1" applyBorder="1"/>
    <xf numFmtId="3" fontId="8" fillId="0" borderId="43" xfId="0" applyNumberFormat="1" applyFont="1" applyBorder="1" applyAlignment="1">
      <alignment horizontal="right"/>
    </xf>
    <xf numFmtId="0" fontId="8" fillId="0" borderId="44" xfId="0" applyFont="1" applyBorder="1"/>
    <xf numFmtId="3" fontId="8" fillId="0" borderId="45" xfId="0" applyNumberFormat="1" applyFont="1" applyBorder="1"/>
    <xf numFmtId="0" fontId="6" fillId="0" borderId="8" xfId="0" applyFont="1" applyBorder="1" applyAlignment="1">
      <alignment horizontal="center"/>
    </xf>
    <xf numFmtId="0" fontId="8" fillId="0" borderId="33" xfId="0" applyFont="1" applyBorder="1"/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3" fontId="6" fillId="0" borderId="5" xfId="0" applyNumberFormat="1" applyFont="1" applyBorder="1"/>
    <xf numFmtId="0" fontId="8" fillId="0" borderId="9" xfId="0" applyFont="1" applyBorder="1" applyAlignment="1">
      <alignment horizontal="center"/>
    </xf>
    <xf numFmtId="0" fontId="6" fillId="0" borderId="14" xfId="0" applyFont="1" applyBorder="1"/>
    <xf numFmtId="0" fontId="8" fillId="0" borderId="18" xfId="0" applyFont="1" applyBorder="1"/>
    <xf numFmtId="49" fontId="6" fillId="0" borderId="15" xfId="0" applyNumberFormat="1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left" wrapText="1"/>
    </xf>
    <xf numFmtId="3" fontId="0" fillId="0" borderId="48" xfId="0" applyNumberFormat="1" applyBorder="1" applyAlignment="1">
      <alignment horizontal="right"/>
    </xf>
    <xf numFmtId="3" fontId="0" fillId="0" borderId="36" xfId="0" applyNumberFormat="1" applyBorder="1"/>
    <xf numFmtId="0" fontId="0" fillId="0" borderId="30" xfId="0" applyBorder="1" applyAlignment="1">
      <alignment wrapText="1"/>
    </xf>
    <xf numFmtId="3" fontId="6" fillId="0" borderId="1" xfId="0" applyNumberFormat="1" applyFont="1" applyBorder="1"/>
    <xf numFmtId="0" fontId="17" fillId="0" borderId="35" xfId="0" applyFont="1" applyBorder="1" applyAlignment="1">
      <alignment horizontal="center"/>
    </xf>
    <xf numFmtId="0" fontId="17" fillId="0" borderId="30" xfId="0" applyFont="1" applyBorder="1" applyAlignment="1">
      <alignment horizontal="left" wrapText="1"/>
    </xf>
    <xf numFmtId="3" fontId="17" fillId="0" borderId="36" xfId="0" applyNumberFormat="1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3" fontId="18" fillId="0" borderId="32" xfId="0" applyNumberFormat="1" applyFont="1" applyBorder="1"/>
    <xf numFmtId="4" fontId="8" fillId="0" borderId="44" xfId="0" applyNumberFormat="1" applyFont="1" applyBorder="1"/>
    <xf numFmtId="4" fontId="6" fillId="0" borderId="1" xfId="0" applyNumberFormat="1" applyFont="1" applyBorder="1"/>
    <xf numFmtId="4" fontId="6" fillId="0" borderId="4" xfId="0" applyNumberFormat="1" applyFont="1" applyBorder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left"/>
    </xf>
    <xf numFmtId="3" fontId="0" fillId="0" borderId="51" xfId="0" applyNumberFormat="1" applyBorder="1" applyAlignment="1">
      <alignment horizontal="right"/>
    </xf>
    <xf numFmtId="0" fontId="0" fillId="0" borderId="30" xfId="0" applyBorder="1"/>
    <xf numFmtId="0" fontId="0" fillId="0" borderId="30" xfId="0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29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14" xfId="0" applyBorder="1" applyAlignment="1">
      <alignment shrinkToFit="1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9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10" xfId="0" applyBorder="1" applyAlignment="1">
      <alignment shrinkToFi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3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3"/>
  <sheetViews>
    <sheetView zoomScaleNormal="100" workbookViewId="0">
      <selection activeCell="E11" sqref="E11"/>
    </sheetView>
  </sheetViews>
  <sheetFormatPr defaultRowHeight="15" x14ac:dyDescent="0.25"/>
  <cols>
    <col min="1" max="1" width="18.140625" customWidth="1"/>
    <col min="2" max="2" width="45.5703125" customWidth="1"/>
    <col min="3" max="3" width="18.42578125" customWidth="1"/>
  </cols>
  <sheetData>
    <row r="2" spans="1:9" ht="18" x14ac:dyDescent="0.25">
      <c r="A2" s="168" t="s">
        <v>98</v>
      </c>
      <c r="B2" s="168"/>
      <c r="C2" s="168"/>
      <c r="D2" s="92"/>
      <c r="E2" s="92"/>
      <c r="F2" s="92"/>
      <c r="G2" s="92"/>
      <c r="H2" s="92"/>
      <c r="I2" s="92"/>
    </row>
    <row r="3" spans="1:9" ht="15.75" thickBot="1" x14ac:dyDescent="0.3"/>
    <row r="4" spans="1:9" ht="30.75" thickBot="1" x14ac:dyDescent="0.3">
      <c r="A4" s="94" t="s">
        <v>7</v>
      </c>
      <c r="B4" s="94" t="s">
        <v>69</v>
      </c>
      <c r="C4" s="93" t="s">
        <v>100</v>
      </c>
      <c r="D4" s="91"/>
      <c r="E4" s="91"/>
      <c r="F4" s="91"/>
      <c r="G4" s="91"/>
      <c r="H4" s="91"/>
    </row>
    <row r="5" spans="1:9" ht="30" customHeight="1" x14ac:dyDescent="0.25">
      <c r="A5" s="96">
        <v>2219</v>
      </c>
      <c r="B5" s="148" t="s">
        <v>85</v>
      </c>
      <c r="C5" s="128">
        <v>1200</v>
      </c>
    </row>
    <row r="6" spans="1:9" ht="30" customHeight="1" x14ac:dyDescent="0.25">
      <c r="A6" s="163">
        <v>2219</v>
      </c>
      <c r="B6" s="164" t="s">
        <v>84</v>
      </c>
      <c r="C6" s="165">
        <v>6500</v>
      </c>
    </row>
    <row r="7" spans="1:9" ht="30" customHeight="1" x14ac:dyDescent="0.25">
      <c r="A7" s="167">
        <v>3111</v>
      </c>
      <c r="B7" s="166" t="s">
        <v>108</v>
      </c>
      <c r="C7" s="166">
        <v>1500</v>
      </c>
    </row>
    <row r="8" spans="1:9" ht="30" customHeight="1" x14ac:dyDescent="0.25">
      <c r="A8" s="96">
        <v>3111</v>
      </c>
      <c r="B8" s="129" t="s">
        <v>86</v>
      </c>
      <c r="C8" s="128">
        <v>400</v>
      </c>
    </row>
    <row r="9" spans="1:9" ht="30" customHeight="1" x14ac:dyDescent="0.25">
      <c r="A9" s="96">
        <v>3113</v>
      </c>
      <c r="B9" s="129" t="s">
        <v>127</v>
      </c>
      <c r="C9" s="128">
        <v>1000</v>
      </c>
    </row>
    <row r="10" spans="1:9" ht="30" customHeight="1" x14ac:dyDescent="0.25">
      <c r="A10" s="96">
        <v>3113</v>
      </c>
      <c r="B10" s="153" t="s">
        <v>96</v>
      </c>
      <c r="C10" s="152">
        <v>2100</v>
      </c>
      <c r="E10" s="63"/>
    </row>
    <row r="11" spans="1:9" ht="30" customHeight="1" x14ac:dyDescent="0.25">
      <c r="A11" s="96">
        <v>3113</v>
      </c>
      <c r="B11" s="95" t="s">
        <v>87</v>
      </c>
      <c r="C11" s="98">
        <v>600</v>
      </c>
    </row>
    <row r="12" spans="1:9" ht="30" customHeight="1" x14ac:dyDescent="0.25">
      <c r="A12" s="97">
        <v>3113</v>
      </c>
      <c r="B12" s="156" t="s">
        <v>110</v>
      </c>
      <c r="C12" s="98">
        <v>5222</v>
      </c>
    </row>
    <row r="13" spans="1:9" ht="30" customHeight="1" x14ac:dyDescent="0.25">
      <c r="A13" s="97">
        <v>3613</v>
      </c>
      <c r="B13" s="95" t="s">
        <v>111</v>
      </c>
      <c r="C13" s="98">
        <v>200</v>
      </c>
    </row>
    <row r="14" spans="1:9" ht="30" customHeight="1" x14ac:dyDescent="0.25">
      <c r="A14" s="155">
        <v>3613</v>
      </c>
      <c r="B14" s="156" t="s">
        <v>112</v>
      </c>
      <c r="C14" s="157">
        <v>2000</v>
      </c>
    </row>
    <row r="15" spans="1:9" ht="30" customHeight="1" x14ac:dyDescent="0.25">
      <c r="A15" s="155">
        <v>3613</v>
      </c>
      <c r="B15" s="156" t="s">
        <v>97</v>
      </c>
      <c r="C15" s="157">
        <v>2500</v>
      </c>
    </row>
    <row r="16" spans="1:9" ht="30" customHeight="1" x14ac:dyDescent="0.25">
      <c r="A16" s="155">
        <v>3613</v>
      </c>
      <c r="B16" s="156" t="s">
        <v>88</v>
      </c>
      <c r="C16" s="157">
        <v>200</v>
      </c>
    </row>
    <row r="17" spans="1:3" ht="30" customHeight="1" x14ac:dyDescent="0.25">
      <c r="A17" s="155">
        <v>3613</v>
      </c>
      <c r="B17" s="156" t="s">
        <v>113</v>
      </c>
      <c r="C17" s="157">
        <v>400</v>
      </c>
    </row>
    <row r="18" spans="1:3" ht="30" customHeight="1" x14ac:dyDescent="0.25">
      <c r="A18" s="97">
        <v>3722</v>
      </c>
      <c r="B18" s="95" t="s">
        <v>80</v>
      </c>
      <c r="C18" s="98">
        <v>200</v>
      </c>
    </row>
    <row r="19" spans="1:3" ht="30" customHeight="1" x14ac:dyDescent="0.25">
      <c r="A19" s="97">
        <v>3745</v>
      </c>
      <c r="B19" s="95" t="s">
        <v>89</v>
      </c>
      <c r="C19" s="98">
        <v>150</v>
      </c>
    </row>
    <row r="20" spans="1:3" ht="30" customHeight="1" x14ac:dyDescent="0.25">
      <c r="A20" s="97">
        <v>3745</v>
      </c>
      <c r="B20" s="95" t="s">
        <v>114</v>
      </c>
      <c r="C20" s="98">
        <v>250</v>
      </c>
    </row>
    <row r="21" spans="1:3" ht="30" customHeight="1" x14ac:dyDescent="0.25">
      <c r="A21" s="97">
        <v>3745</v>
      </c>
      <c r="B21" s="95" t="s">
        <v>126</v>
      </c>
      <c r="C21" s="98">
        <v>3000</v>
      </c>
    </row>
    <row r="22" spans="1:3" ht="30" customHeight="1" thickBot="1" x14ac:dyDescent="0.3">
      <c r="A22" s="149">
        <v>3745</v>
      </c>
      <c r="B22" s="150" t="s">
        <v>115</v>
      </c>
      <c r="C22" s="151">
        <v>2000</v>
      </c>
    </row>
    <row r="23" spans="1:3" ht="28.5" customHeight="1" thickBot="1" x14ac:dyDescent="0.3">
      <c r="A23" s="11"/>
      <c r="B23" s="158" t="s">
        <v>70</v>
      </c>
      <c r="C23" s="159">
        <f>C6+C5+C7+C8+C9+C10+C11+C12+C13+C14+C15+C16+C17+C18+C19+C20+C21+C22</f>
        <v>29422</v>
      </c>
    </row>
    <row r="24" spans="1:3" ht="30" customHeight="1" x14ac:dyDescent="0.25"/>
    <row r="25" spans="1:3" ht="29.25" customHeight="1" x14ac:dyDescent="0.25"/>
    <row r="26" spans="1:3" ht="29.25" customHeight="1" x14ac:dyDescent="0.25"/>
    <row r="27" spans="1:3" ht="29.25" customHeight="1" x14ac:dyDescent="0.25"/>
    <row r="28" spans="1:3" ht="29.25" customHeight="1" x14ac:dyDescent="0.25"/>
    <row r="29" spans="1:3" ht="29.25" customHeight="1" x14ac:dyDescent="0.25"/>
    <row r="30" spans="1:3" ht="30.75" customHeight="1" x14ac:dyDescent="0.25"/>
    <row r="31" spans="1:3" ht="29.25" customHeight="1" x14ac:dyDescent="0.25"/>
    <row r="32" spans="1:3" ht="30" customHeight="1" x14ac:dyDescent="0.25"/>
    <row r="33" ht="30" customHeight="1" x14ac:dyDescent="0.25"/>
  </sheetData>
  <mergeCells count="1">
    <mergeCell ref="A2:C2"/>
  </mergeCells>
  <pageMargins left="0.7" right="0.7" top="0.78740157499999996" bottom="0.78740157499999996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5"/>
  <sheetViews>
    <sheetView workbookViewId="0">
      <selection activeCell="K26" sqref="K26"/>
    </sheetView>
  </sheetViews>
  <sheetFormatPr defaultRowHeight="15" x14ac:dyDescent="0.25"/>
  <cols>
    <col min="1" max="1" width="5.85546875" customWidth="1"/>
    <col min="2" max="2" width="42.140625" customWidth="1"/>
    <col min="3" max="3" width="11.85546875" customWidth="1"/>
    <col min="4" max="4" width="12.28515625" customWidth="1"/>
    <col min="5" max="5" width="13.5703125" customWidth="1"/>
    <col min="6" max="7" width="9.140625" hidden="1" customWidth="1"/>
    <col min="257" max="257" width="5.85546875" customWidth="1"/>
    <col min="258" max="258" width="42.140625" customWidth="1"/>
    <col min="259" max="259" width="11.85546875" customWidth="1"/>
    <col min="260" max="260" width="12.28515625" customWidth="1"/>
    <col min="261" max="261" width="13.5703125" customWidth="1"/>
    <col min="262" max="263" width="0" hidden="1" customWidth="1"/>
    <col min="513" max="513" width="5.85546875" customWidth="1"/>
    <col min="514" max="514" width="42.140625" customWidth="1"/>
    <col min="515" max="515" width="11.85546875" customWidth="1"/>
    <col min="516" max="516" width="12.28515625" customWidth="1"/>
    <col min="517" max="517" width="13.5703125" customWidth="1"/>
    <col min="518" max="519" width="0" hidden="1" customWidth="1"/>
    <col min="769" max="769" width="5.85546875" customWidth="1"/>
    <col min="770" max="770" width="42.140625" customWidth="1"/>
    <col min="771" max="771" width="11.85546875" customWidth="1"/>
    <col min="772" max="772" width="12.28515625" customWidth="1"/>
    <col min="773" max="773" width="13.5703125" customWidth="1"/>
    <col min="774" max="775" width="0" hidden="1" customWidth="1"/>
    <col min="1025" max="1025" width="5.85546875" customWidth="1"/>
    <col min="1026" max="1026" width="42.140625" customWidth="1"/>
    <col min="1027" max="1027" width="11.85546875" customWidth="1"/>
    <col min="1028" max="1028" width="12.28515625" customWidth="1"/>
    <col min="1029" max="1029" width="13.5703125" customWidth="1"/>
    <col min="1030" max="1031" width="0" hidden="1" customWidth="1"/>
    <col min="1281" max="1281" width="5.85546875" customWidth="1"/>
    <col min="1282" max="1282" width="42.140625" customWidth="1"/>
    <col min="1283" max="1283" width="11.85546875" customWidth="1"/>
    <col min="1284" max="1284" width="12.28515625" customWidth="1"/>
    <col min="1285" max="1285" width="13.5703125" customWidth="1"/>
    <col min="1286" max="1287" width="0" hidden="1" customWidth="1"/>
    <col min="1537" max="1537" width="5.85546875" customWidth="1"/>
    <col min="1538" max="1538" width="42.140625" customWidth="1"/>
    <col min="1539" max="1539" width="11.85546875" customWidth="1"/>
    <col min="1540" max="1540" width="12.28515625" customWidth="1"/>
    <col min="1541" max="1541" width="13.5703125" customWidth="1"/>
    <col min="1542" max="1543" width="0" hidden="1" customWidth="1"/>
    <col min="1793" max="1793" width="5.85546875" customWidth="1"/>
    <col min="1794" max="1794" width="42.140625" customWidth="1"/>
    <col min="1795" max="1795" width="11.85546875" customWidth="1"/>
    <col min="1796" max="1796" width="12.28515625" customWidth="1"/>
    <col min="1797" max="1797" width="13.5703125" customWidth="1"/>
    <col min="1798" max="1799" width="0" hidden="1" customWidth="1"/>
    <col min="2049" max="2049" width="5.85546875" customWidth="1"/>
    <col min="2050" max="2050" width="42.140625" customWidth="1"/>
    <col min="2051" max="2051" width="11.85546875" customWidth="1"/>
    <col min="2052" max="2052" width="12.28515625" customWidth="1"/>
    <col min="2053" max="2053" width="13.5703125" customWidth="1"/>
    <col min="2054" max="2055" width="0" hidden="1" customWidth="1"/>
    <col min="2305" max="2305" width="5.85546875" customWidth="1"/>
    <col min="2306" max="2306" width="42.140625" customWidth="1"/>
    <col min="2307" max="2307" width="11.85546875" customWidth="1"/>
    <col min="2308" max="2308" width="12.28515625" customWidth="1"/>
    <col min="2309" max="2309" width="13.5703125" customWidth="1"/>
    <col min="2310" max="2311" width="0" hidden="1" customWidth="1"/>
    <col min="2561" max="2561" width="5.85546875" customWidth="1"/>
    <col min="2562" max="2562" width="42.140625" customWidth="1"/>
    <col min="2563" max="2563" width="11.85546875" customWidth="1"/>
    <col min="2564" max="2564" width="12.28515625" customWidth="1"/>
    <col min="2565" max="2565" width="13.5703125" customWidth="1"/>
    <col min="2566" max="2567" width="0" hidden="1" customWidth="1"/>
    <col min="2817" max="2817" width="5.85546875" customWidth="1"/>
    <col min="2818" max="2818" width="42.140625" customWidth="1"/>
    <col min="2819" max="2819" width="11.85546875" customWidth="1"/>
    <col min="2820" max="2820" width="12.28515625" customWidth="1"/>
    <col min="2821" max="2821" width="13.5703125" customWidth="1"/>
    <col min="2822" max="2823" width="0" hidden="1" customWidth="1"/>
    <col min="3073" max="3073" width="5.85546875" customWidth="1"/>
    <col min="3074" max="3074" width="42.140625" customWidth="1"/>
    <col min="3075" max="3075" width="11.85546875" customWidth="1"/>
    <col min="3076" max="3076" width="12.28515625" customWidth="1"/>
    <col min="3077" max="3077" width="13.5703125" customWidth="1"/>
    <col min="3078" max="3079" width="0" hidden="1" customWidth="1"/>
    <col min="3329" max="3329" width="5.85546875" customWidth="1"/>
    <col min="3330" max="3330" width="42.140625" customWidth="1"/>
    <col min="3331" max="3331" width="11.85546875" customWidth="1"/>
    <col min="3332" max="3332" width="12.28515625" customWidth="1"/>
    <col min="3333" max="3333" width="13.5703125" customWidth="1"/>
    <col min="3334" max="3335" width="0" hidden="1" customWidth="1"/>
    <col min="3585" max="3585" width="5.85546875" customWidth="1"/>
    <col min="3586" max="3586" width="42.140625" customWidth="1"/>
    <col min="3587" max="3587" width="11.85546875" customWidth="1"/>
    <col min="3588" max="3588" width="12.28515625" customWidth="1"/>
    <col min="3589" max="3589" width="13.5703125" customWidth="1"/>
    <col min="3590" max="3591" width="0" hidden="1" customWidth="1"/>
    <col min="3841" max="3841" width="5.85546875" customWidth="1"/>
    <col min="3842" max="3842" width="42.140625" customWidth="1"/>
    <col min="3843" max="3843" width="11.85546875" customWidth="1"/>
    <col min="3844" max="3844" width="12.28515625" customWidth="1"/>
    <col min="3845" max="3845" width="13.5703125" customWidth="1"/>
    <col min="3846" max="3847" width="0" hidden="1" customWidth="1"/>
    <col min="4097" max="4097" width="5.85546875" customWidth="1"/>
    <col min="4098" max="4098" width="42.140625" customWidth="1"/>
    <col min="4099" max="4099" width="11.85546875" customWidth="1"/>
    <col min="4100" max="4100" width="12.28515625" customWidth="1"/>
    <col min="4101" max="4101" width="13.5703125" customWidth="1"/>
    <col min="4102" max="4103" width="0" hidden="1" customWidth="1"/>
    <col min="4353" max="4353" width="5.85546875" customWidth="1"/>
    <col min="4354" max="4354" width="42.140625" customWidth="1"/>
    <col min="4355" max="4355" width="11.85546875" customWidth="1"/>
    <col min="4356" max="4356" width="12.28515625" customWidth="1"/>
    <col min="4357" max="4357" width="13.5703125" customWidth="1"/>
    <col min="4358" max="4359" width="0" hidden="1" customWidth="1"/>
    <col min="4609" max="4609" width="5.85546875" customWidth="1"/>
    <col min="4610" max="4610" width="42.140625" customWidth="1"/>
    <col min="4611" max="4611" width="11.85546875" customWidth="1"/>
    <col min="4612" max="4612" width="12.28515625" customWidth="1"/>
    <col min="4613" max="4613" width="13.5703125" customWidth="1"/>
    <col min="4614" max="4615" width="0" hidden="1" customWidth="1"/>
    <col min="4865" max="4865" width="5.85546875" customWidth="1"/>
    <col min="4866" max="4866" width="42.140625" customWidth="1"/>
    <col min="4867" max="4867" width="11.85546875" customWidth="1"/>
    <col min="4868" max="4868" width="12.28515625" customWidth="1"/>
    <col min="4869" max="4869" width="13.5703125" customWidth="1"/>
    <col min="4870" max="4871" width="0" hidden="1" customWidth="1"/>
    <col min="5121" max="5121" width="5.85546875" customWidth="1"/>
    <col min="5122" max="5122" width="42.140625" customWidth="1"/>
    <col min="5123" max="5123" width="11.85546875" customWidth="1"/>
    <col min="5124" max="5124" width="12.28515625" customWidth="1"/>
    <col min="5125" max="5125" width="13.5703125" customWidth="1"/>
    <col min="5126" max="5127" width="0" hidden="1" customWidth="1"/>
    <col min="5377" max="5377" width="5.85546875" customWidth="1"/>
    <col min="5378" max="5378" width="42.140625" customWidth="1"/>
    <col min="5379" max="5379" width="11.85546875" customWidth="1"/>
    <col min="5380" max="5380" width="12.28515625" customWidth="1"/>
    <col min="5381" max="5381" width="13.5703125" customWidth="1"/>
    <col min="5382" max="5383" width="0" hidden="1" customWidth="1"/>
    <col min="5633" max="5633" width="5.85546875" customWidth="1"/>
    <col min="5634" max="5634" width="42.140625" customWidth="1"/>
    <col min="5635" max="5635" width="11.85546875" customWidth="1"/>
    <col min="5636" max="5636" width="12.28515625" customWidth="1"/>
    <col min="5637" max="5637" width="13.5703125" customWidth="1"/>
    <col min="5638" max="5639" width="0" hidden="1" customWidth="1"/>
    <col min="5889" max="5889" width="5.85546875" customWidth="1"/>
    <col min="5890" max="5890" width="42.140625" customWidth="1"/>
    <col min="5891" max="5891" width="11.85546875" customWidth="1"/>
    <col min="5892" max="5892" width="12.28515625" customWidth="1"/>
    <col min="5893" max="5893" width="13.5703125" customWidth="1"/>
    <col min="5894" max="5895" width="0" hidden="1" customWidth="1"/>
    <col min="6145" max="6145" width="5.85546875" customWidth="1"/>
    <col min="6146" max="6146" width="42.140625" customWidth="1"/>
    <col min="6147" max="6147" width="11.85546875" customWidth="1"/>
    <col min="6148" max="6148" width="12.28515625" customWidth="1"/>
    <col min="6149" max="6149" width="13.5703125" customWidth="1"/>
    <col min="6150" max="6151" width="0" hidden="1" customWidth="1"/>
    <col min="6401" max="6401" width="5.85546875" customWidth="1"/>
    <col min="6402" max="6402" width="42.140625" customWidth="1"/>
    <col min="6403" max="6403" width="11.85546875" customWidth="1"/>
    <col min="6404" max="6404" width="12.28515625" customWidth="1"/>
    <col min="6405" max="6405" width="13.5703125" customWidth="1"/>
    <col min="6406" max="6407" width="0" hidden="1" customWidth="1"/>
    <col min="6657" max="6657" width="5.85546875" customWidth="1"/>
    <col min="6658" max="6658" width="42.140625" customWidth="1"/>
    <col min="6659" max="6659" width="11.85546875" customWidth="1"/>
    <col min="6660" max="6660" width="12.28515625" customWidth="1"/>
    <col min="6661" max="6661" width="13.5703125" customWidth="1"/>
    <col min="6662" max="6663" width="0" hidden="1" customWidth="1"/>
    <col min="6913" max="6913" width="5.85546875" customWidth="1"/>
    <col min="6914" max="6914" width="42.140625" customWidth="1"/>
    <col min="6915" max="6915" width="11.85546875" customWidth="1"/>
    <col min="6916" max="6916" width="12.28515625" customWidth="1"/>
    <col min="6917" max="6917" width="13.5703125" customWidth="1"/>
    <col min="6918" max="6919" width="0" hidden="1" customWidth="1"/>
    <col min="7169" max="7169" width="5.85546875" customWidth="1"/>
    <col min="7170" max="7170" width="42.140625" customWidth="1"/>
    <col min="7171" max="7171" width="11.85546875" customWidth="1"/>
    <col min="7172" max="7172" width="12.28515625" customWidth="1"/>
    <col min="7173" max="7173" width="13.5703125" customWidth="1"/>
    <col min="7174" max="7175" width="0" hidden="1" customWidth="1"/>
    <col min="7425" max="7425" width="5.85546875" customWidth="1"/>
    <col min="7426" max="7426" width="42.140625" customWidth="1"/>
    <col min="7427" max="7427" width="11.85546875" customWidth="1"/>
    <col min="7428" max="7428" width="12.28515625" customWidth="1"/>
    <col min="7429" max="7429" width="13.5703125" customWidth="1"/>
    <col min="7430" max="7431" width="0" hidden="1" customWidth="1"/>
    <col min="7681" max="7681" width="5.85546875" customWidth="1"/>
    <col min="7682" max="7682" width="42.140625" customWidth="1"/>
    <col min="7683" max="7683" width="11.85546875" customWidth="1"/>
    <col min="7684" max="7684" width="12.28515625" customWidth="1"/>
    <col min="7685" max="7685" width="13.5703125" customWidth="1"/>
    <col min="7686" max="7687" width="0" hidden="1" customWidth="1"/>
    <col min="7937" max="7937" width="5.85546875" customWidth="1"/>
    <col min="7938" max="7938" width="42.140625" customWidth="1"/>
    <col min="7939" max="7939" width="11.85546875" customWidth="1"/>
    <col min="7940" max="7940" width="12.28515625" customWidth="1"/>
    <col min="7941" max="7941" width="13.5703125" customWidth="1"/>
    <col min="7942" max="7943" width="0" hidden="1" customWidth="1"/>
    <col min="8193" max="8193" width="5.85546875" customWidth="1"/>
    <col min="8194" max="8194" width="42.140625" customWidth="1"/>
    <col min="8195" max="8195" width="11.85546875" customWidth="1"/>
    <col min="8196" max="8196" width="12.28515625" customWidth="1"/>
    <col min="8197" max="8197" width="13.5703125" customWidth="1"/>
    <col min="8198" max="8199" width="0" hidden="1" customWidth="1"/>
    <col min="8449" max="8449" width="5.85546875" customWidth="1"/>
    <col min="8450" max="8450" width="42.140625" customWidth="1"/>
    <col min="8451" max="8451" width="11.85546875" customWidth="1"/>
    <col min="8452" max="8452" width="12.28515625" customWidth="1"/>
    <col min="8453" max="8453" width="13.5703125" customWidth="1"/>
    <col min="8454" max="8455" width="0" hidden="1" customWidth="1"/>
    <col min="8705" max="8705" width="5.85546875" customWidth="1"/>
    <col min="8706" max="8706" width="42.140625" customWidth="1"/>
    <col min="8707" max="8707" width="11.85546875" customWidth="1"/>
    <col min="8708" max="8708" width="12.28515625" customWidth="1"/>
    <col min="8709" max="8709" width="13.5703125" customWidth="1"/>
    <col min="8710" max="8711" width="0" hidden="1" customWidth="1"/>
    <col min="8961" max="8961" width="5.85546875" customWidth="1"/>
    <col min="8962" max="8962" width="42.140625" customWidth="1"/>
    <col min="8963" max="8963" width="11.85546875" customWidth="1"/>
    <col min="8964" max="8964" width="12.28515625" customWidth="1"/>
    <col min="8965" max="8965" width="13.5703125" customWidth="1"/>
    <col min="8966" max="8967" width="0" hidden="1" customWidth="1"/>
    <col min="9217" max="9217" width="5.85546875" customWidth="1"/>
    <col min="9218" max="9218" width="42.140625" customWidth="1"/>
    <col min="9219" max="9219" width="11.85546875" customWidth="1"/>
    <col min="9220" max="9220" width="12.28515625" customWidth="1"/>
    <col min="9221" max="9221" width="13.5703125" customWidth="1"/>
    <col min="9222" max="9223" width="0" hidden="1" customWidth="1"/>
    <col min="9473" max="9473" width="5.85546875" customWidth="1"/>
    <col min="9474" max="9474" width="42.140625" customWidth="1"/>
    <col min="9475" max="9475" width="11.85546875" customWidth="1"/>
    <col min="9476" max="9476" width="12.28515625" customWidth="1"/>
    <col min="9477" max="9477" width="13.5703125" customWidth="1"/>
    <col min="9478" max="9479" width="0" hidden="1" customWidth="1"/>
    <col min="9729" max="9729" width="5.85546875" customWidth="1"/>
    <col min="9730" max="9730" width="42.140625" customWidth="1"/>
    <col min="9731" max="9731" width="11.85546875" customWidth="1"/>
    <col min="9732" max="9732" width="12.28515625" customWidth="1"/>
    <col min="9733" max="9733" width="13.5703125" customWidth="1"/>
    <col min="9734" max="9735" width="0" hidden="1" customWidth="1"/>
    <col min="9985" max="9985" width="5.85546875" customWidth="1"/>
    <col min="9986" max="9986" width="42.140625" customWidth="1"/>
    <col min="9987" max="9987" width="11.85546875" customWidth="1"/>
    <col min="9988" max="9988" width="12.28515625" customWidth="1"/>
    <col min="9989" max="9989" width="13.5703125" customWidth="1"/>
    <col min="9990" max="9991" width="0" hidden="1" customWidth="1"/>
    <col min="10241" max="10241" width="5.85546875" customWidth="1"/>
    <col min="10242" max="10242" width="42.140625" customWidth="1"/>
    <col min="10243" max="10243" width="11.85546875" customWidth="1"/>
    <col min="10244" max="10244" width="12.28515625" customWidth="1"/>
    <col min="10245" max="10245" width="13.5703125" customWidth="1"/>
    <col min="10246" max="10247" width="0" hidden="1" customWidth="1"/>
    <col min="10497" max="10497" width="5.85546875" customWidth="1"/>
    <col min="10498" max="10498" width="42.140625" customWidth="1"/>
    <col min="10499" max="10499" width="11.85546875" customWidth="1"/>
    <col min="10500" max="10500" width="12.28515625" customWidth="1"/>
    <col min="10501" max="10501" width="13.5703125" customWidth="1"/>
    <col min="10502" max="10503" width="0" hidden="1" customWidth="1"/>
    <col min="10753" max="10753" width="5.85546875" customWidth="1"/>
    <col min="10754" max="10754" width="42.140625" customWidth="1"/>
    <col min="10755" max="10755" width="11.85546875" customWidth="1"/>
    <col min="10756" max="10756" width="12.28515625" customWidth="1"/>
    <col min="10757" max="10757" width="13.5703125" customWidth="1"/>
    <col min="10758" max="10759" width="0" hidden="1" customWidth="1"/>
    <col min="11009" max="11009" width="5.85546875" customWidth="1"/>
    <col min="11010" max="11010" width="42.140625" customWidth="1"/>
    <col min="11011" max="11011" width="11.85546875" customWidth="1"/>
    <col min="11012" max="11012" width="12.28515625" customWidth="1"/>
    <col min="11013" max="11013" width="13.5703125" customWidth="1"/>
    <col min="11014" max="11015" width="0" hidden="1" customWidth="1"/>
    <col min="11265" max="11265" width="5.85546875" customWidth="1"/>
    <col min="11266" max="11266" width="42.140625" customWidth="1"/>
    <col min="11267" max="11267" width="11.85546875" customWidth="1"/>
    <col min="11268" max="11268" width="12.28515625" customWidth="1"/>
    <col min="11269" max="11269" width="13.5703125" customWidth="1"/>
    <col min="11270" max="11271" width="0" hidden="1" customWidth="1"/>
    <col min="11521" max="11521" width="5.85546875" customWidth="1"/>
    <col min="11522" max="11522" width="42.140625" customWidth="1"/>
    <col min="11523" max="11523" width="11.85546875" customWidth="1"/>
    <col min="11524" max="11524" width="12.28515625" customWidth="1"/>
    <col min="11525" max="11525" width="13.5703125" customWidth="1"/>
    <col min="11526" max="11527" width="0" hidden="1" customWidth="1"/>
    <col min="11777" max="11777" width="5.85546875" customWidth="1"/>
    <col min="11778" max="11778" width="42.140625" customWidth="1"/>
    <col min="11779" max="11779" width="11.85546875" customWidth="1"/>
    <col min="11780" max="11780" width="12.28515625" customWidth="1"/>
    <col min="11781" max="11781" width="13.5703125" customWidth="1"/>
    <col min="11782" max="11783" width="0" hidden="1" customWidth="1"/>
    <col min="12033" max="12033" width="5.85546875" customWidth="1"/>
    <col min="12034" max="12034" width="42.140625" customWidth="1"/>
    <col min="12035" max="12035" width="11.85546875" customWidth="1"/>
    <col min="12036" max="12036" width="12.28515625" customWidth="1"/>
    <col min="12037" max="12037" width="13.5703125" customWidth="1"/>
    <col min="12038" max="12039" width="0" hidden="1" customWidth="1"/>
    <col min="12289" max="12289" width="5.85546875" customWidth="1"/>
    <col min="12290" max="12290" width="42.140625" customWidth="1"/>
    <col min="12291" max="12291" width="11.85546875" customWidth="1"/>
    <col min="12292" max="12292" width="12.28515625" customWidth="1"/>
    <col min="12293" max="12293" width="13.5703125" customWidth="1"/>
    <col min="12294" max="12295" width="0" hidden="1" customWidth="1"/>
    <col min="12545" max="12545" width="5.85546875" customWidth="1"/>
    <col min="12546" max="12546" width="42.140625" customWidth="1"/>
    <col min="12547" max="12547" width="11.85546875" customWidth="1"/>
    <col min="12548" max="12548" width="12.28515625" customWidth="1"/>
    <col min="12549" max="12549" width="13.5703125" customWidth="1"/>
    <col min="12550" max="12551" width="0" hidden="1" customWidth="1"/>
    <col min="12801" max="12801" width="5.85546875" customWidth="1"/>
    <col min="12802" max="12802" width="42.140625" customWidth="1"/>
    <col min="12803" max="12803" width="11.85546875" customWidth="1"/>
    <col min="12804" max="12804" width="12.28515625" customWidth="1"/>
    <col min="12805" max="12805" width="13.5703125" customWidth="1"/>
    <col min="12806" max="12807" width="0" hidden="1" customWidth="1"/>
    <col min="13057" max="13057" width="5.85546875" customWidth="1"/>
    <col min="13058" max="13058" width="42.140625" customWidth="1"/>
    <col min="13059" max="13059" width="11.85546875" customWidth="1"/>
    <col min="13060" max="13060" width="12.28515625" customWidth="1"/>
    <col min="13061" max="13061" width="13.5703125" customWidth="1"/>
    <col min="13062" max="13063" width="0" hidden="1" customWidth="1"/>
    <col min="13313" max="13313" width="5.85546875" customWidth="1"/>
    <col min="13314" max="13314" width="42.140625" customWidth="1"/>
    <col min="13315" max="13315" width="11.85546875" customWidth="1"/>
    <col min="13316" max="13316" width="12.28515625" customWidth="1"/>
    <col min="13317" max="13317" width="13.5703125" customWidth="1"/>
    <col min="13318" max="13319" width="0" hidden="1" customWidth="1"/>
    <col min="13569" max="13569" width="5.85546875" customWidth="1"/>
    <col min="13570" max="13570" width="42.140625" customWidth="1"/>
    <col min="13571" max="13571" width="11.85546875" customWidth="1"/>
    <col min="13572" max="13572" width="12.28515625" customWidth="1"/>
    <col min="13573" max="13573" width="13.5703125" customWidth="1"/>
    <col min="13574" max="13575" width="0" hidden="1" customWidth="1"/>
    <col min="13825" max="13825" width="5.85546875" customWidth="1"/>
    <col min="13826" max="13826" width="42.140625" customWidth="1"/>
    <col min="13827" max="13827" width="11.85546875" customWidth="1"/>
    <col min="13828" max="13828" width="12.28515625" customWidth="1"/>
    <col min="13829" max="13829" width="13.5703125" customWidth="1"/>
    <col min="13830" max="13831" width="0" hidden="1" customWidth="1"/>
    <col min="14081" max="14081" width="5.85546875" customWidth="1"/>
    <col min="14082" max="14082" width="42.140625" customWidth="1"/>
    <col min="14083" max="14083" width="11.85546875" customWidth="1"/>
    <col min="14084" max="14084" width="12.28515625" customWidth="1"/>
    <col min="14085" max="14085" width="13.5703125" customWidth="1"/>
    <col min="14086" max="14087" width="0" hidden="1" customWidth="1"/>
    <col min="14337" max="14337" width="5.85546875" customWidth="1"/>
    <col min="14338" max="14338" width="42.140625" customWidth="1"/>
    <col min="14339" max="14339" width="11.85546875" customWidth="1"/>
    <col min="14340" max="14340" width="12.28515625" customWidth="1"/>
    <col min="14341" max="14341" width="13.5703125" customWidth="1"/>
    <col min="14342" max="14343" width="0" hidden="1" customWidth="1"/>
    <col min="14593" max="14593" width="5.85546875" customWidth="1"/>
    <col min="14594" max="14594" width="42.140625" customWidth="1"/>
    <col min="14595" max="14595" width="11.85546875" customWidth="1"/>
    <col min="14596" max="14596" width="12.28515625" customWidth="1"/>
    <col min="14597" max="14597" width="13.5703125" customWidth="1"/>
    <col min="14598" max="14599" width="0" hidden="1" customWidth="1"/>
    <col min="14849" max="14849" width="5.85546875" customWidth="1"/>
    <col min="14850" max="14850" width="42.140625" customWidth="1"/>
    <col min="14851" max="14851" width="11.85546875" customWidth="1"/>
    <col min="14852" max="14852" width="12.28515625" customWidth="1"/>
    <col min="14853" max="14853" width="13.5703125" customWidth="1"/>
    <col min="14854" max="14855" width="0" hidden="1" customWidth="1"/>
    <col min="15105" max="15105" width="5.85546875" customWidth="1"/>
    <col min="15106" max="15106" width="42.140625" customWidth="1"/>
    <col min="15107" max="15107" width="11.85546875" customWidth="1"/>
    <col min="15108" max="15108" width="12.28515625" customWidth="1"/>
    <col min="15109" max="15109" width="13.5703125" customWidth="1"/>
    <col min="15110" max="15111" width="0" hidden="1" customWidth="1"/>
    <col min="15361" max="15361" width="5.85546875" customWidth="1"/>
    <col min="15362" max="15362" width="42.140625" customWidth="1"/>
    <col min="15363" max="15363" width="11.85546875" customWidth="1"/>
    <col min="15364" max="15364" width="12.28515625" customWidth="1"/>
    <col min="15365" max="15365" width="13.5703125" customWidth="1"/>
    <col min="15366" max="15367" width="0" hidden="1" customWidth="1"/>
    <col min="15617" max="15617" width="5.85546875" customWidth="1"/>
    <col min="15618" max="15618" width="42.140625" customWidth="1"/>
    <col min="15619" max="15619" width="11.85546875" customWidth="1"/>
    <col min="15620" max="15620" width="12.28515625" customWidth="1"/>
    <col min="15621" max="15621" width="13.5703125" customWidth="1"/>
    <col min="15622" max="15623" width="0" hidden="1" customWidth="1"/>
    <col min="15873" max="15873" width="5.85546875" customWidth="1"/>
    <col min="15874" max="15874" width="42.140625" customWidth="1"/>
    <col min="15875" max="15875" width="11.85546875" customWidth="1"/>
    <col min="15876" max="15876" width="12.28515625" customWidth="1"/>
    <col min="15877" max="15877" width="13.5703125" customWidth="1"/>
    <col min="15878" max="15879" width="0" hidden="1" customWidth="1"/>
    <col min="16129" max="16129" width="5.85546875" customWidth="1"/>
    <col min="16130" max="16130" width="42.140625" customWidth="1"/>
    <col min="16131" max="16131" width="11.85546875" customWidth="1"/>
    <col min="16132" max="16132" width="12.28515625" customWidth="1"/>
    <col min="16133" max="16133" width="13.5703125" customWidth="1"/>
    <col min="16134" max="16135" width="0" hidden="1" customWidth="1"/>
  </cols>
  <sheetData>
    <row r="2" spans="1:7" x14ac:dyDescent="0.25">
      <c r="A2" t="s">
        <v>42</v>
      </c>
    </row>
    <row r="4" spans="1:7" ht="18" x14ac:dyDescent="0.25">
      <c r="A4" s="171" t="s">
        <v>99</v>
      </c>
      <c r="B4" s="171"/>
      <c r="C4" s="171"/>
      <c r="D4" s="171"/>
      <c r="E4" s="171"/>
      <c r="F4" s="171"/>
      <c r="G4" s="171"/>
    </row>
    <row r="7" spans="1:7" ht="15.75" thickBot="1" x14ac:dyDescent="0.3"/>
    <row r="8" spans="1:7" ht="15.75" thickBot="1" x14ac:dyDescent="0.3">
      <c r="A8" s="69"/>
      <c r="B8" s="40" t="s">
        <v>43</v>
      </c>
      <c r="C8" s="70"/>
      <c r="D8" s="70"/>
      <c r="E8" s="36" t="s">
        <v>90</v>
      </c>
    </row>
    <row r="9" spans="1:7" x14ac:dyDescent="0.25">
      <c r="A9" s="71" t="s">
        <v>44</v>
      </c>
      <c r="B9" s="69" t="s">
        <v>45</v>
      </c>
      <c r="C9" s="72"/>
      <c r="D9" s="73"/>
      <c r="E9" s="38" t="s">
        <v>91</v>
      </c>
    </row>
    <row r="10" spans="1:7" ht="15.75" thickBot="1" x14ac:dyDescent="0.3">
      <c r="A10" s="74"/>
      <c r="B10" s="74"/>
      <c r="C10" s="75"/>
      <c r="D10" s="76"/>
      <c r="E10" s="39">
        <v>2025</v>
      </c>
    </row>
    <row r="11" spans="1:7" x14ac:dyDescent="0.25">
      <c r="A11" s="140">
        <v>8115</v>
      </c>
      <c r="B11" s="172" t="s">
        <v>46</v>
      </c>
      <c r="C11" s="172"/>
      <c r="D11" s="173"/>
      <c r="E11" s="136">
        <v>-687</v>
      </c>
    </row>
    <row r="12" spans="1:7" x14ac:dyDescent="0.25">
      <c r="A12" s="141">
        <v>8115</v>
      </c>
      <c r="B12" s="174" t="s">
        <v>52</v>
      </c>
      <c r="C12" s="174"/>
      <c r="D12" s="175"/>
      <c r="E12" s="137">
        <v>-703</v>
      </c>
    </row>
    <row r="13" spans="1:7" x14ac:dyDescent="0.25">
      <c r="A13" s="141">
        <v>8115</v>
      </c>
      <c r="B13" s="176" t="s">
        <v>47</v>
      </c>
      <c r="C13" s="176"/>
      <c r="D13" s="177"/>
      <c r="E13" s="160">
        <v>18144</v>
      </c>
    </row>
    <row r="14" spans="1:7" ht="15.75" thickBot="1" x14ac:dyDescent="0.3">
      <c r="A14" s="142">
        <v>8115</v>
      </c>
      <c r="B14" s="178" t="s">
        <v>78</v>
      </c>
      <c r="C14" s="178"/>
      <c r="D14" s="179"/>
      <c r="E14" s="138">
        <v>0</v>
      </c>
    </row>
    <row r="15" spans="1:7" ht="15.75" thickBot="1" x14ac:dyDescent="0.3">
      <c r="A15" s="77">
        <v>8115</v>
      </c>
      <c r="B15" s="169" t="s">
        <v>48</v>
      </c>
      <c r="C15" s="170"/>
      <c r="D15" s="170"/>
      <c r="E15" s="161">
        <f>E12+E13+E14+E11</f>
        <v>16754</v>
      </c>
    </row>
    <row r="16" spans="1:7" x14ac:dyDescent="0.25">
      <c r="A16" s="139">
        <v>8124</v>
      </c>
      <c r="B16" s="40" t="s">
        <v>49</v>
      </c>
      <c r="C16" s="70"/>
      <c r="D16" s="145"/>
      <c r="E16" s="143">
        <f>E17</f>
        <v>0</v>
      </c>
      <c r="F16" s="78"/>
      <c r="G16" s="78"/>
    </row>
    <row r="17" spans="1:7" ht="15.75" thickBot="1" x14ac:dyDescent="0.3">
      <c r="A17" s="144"/>
      <c r="B17" s="46" t="s">
        <v>50</v>
      </c>
      <c r="C17" s="81"/>
      <c r="D17" s="146"/>
      <c r="E17" s="47">
        <v>0</v>
      </c>
      <c r="F17" s="78"/>
      <c r="G17" s="78"/>
    </row>
    <row r="18" spans="1:7" ht="15.75" thickBot="1" x14ac:dyDescent="0.3">
      <c r="A18" s="80"/>
      <c r="B18" s="51" t="s">
        <v>51</v>
      </c>
      <c r="C18" s="51"/>
      <c r="D18" s="68"/>
      <c r="E18" s="162">
        <f>E15+E16</f>
        <v>16754</v>
      </c>
      <c r="F18" s="78"/>
      <c r="G18" s="78"/>
    </row>
    <row r="19" spans="1:7" x14ac:dyDescent="0.25">
      <c r="A19" s="130"/>
      <c r="F19" s="78"/>
      <c r="G19" s="78"/>
    </row>
    <row r="20" spans="1:7" x14ac:dyDescent="0.25">
      <c r="A20" s="130"/>
      <c r="E20" s="63"/>
      <c r="F20" s="78"/>
      <c r="G20" s="78"/>
    </row>
    <row r="21" spans="1:7" x14ac:dyDescent="0.25">
      <c r="A21" s="130"/>
      <c r="F21" s="78"/>
      <c r="G21" s="78"/>
    </row>
    <row r="22" spans="1:7" x14ac:dyDescent="0.25">
      <c r="A22" s="130"/>
      <c r="F22" s="78"/>
      <c r="G22" s="78"/>
    </row>
    <row r="23" spans="1:7" x14ac:dyDescent="0.25">
      <c r="A23" s="130"/>
      <c r="F23" s="78"/>
      <c r="G23" s="78"/>
    </row>
    <row r="24" spans="1:7" x14ac:dyDescent="0.25">
      <c r="A24" s="130"/>
      <c r="F24" s="78"/>
      <c r="G24" s="78"/>
    </row>
    <row r="25" spans="1:7" x14ac:dyDescent="0.25">
      <c r="A25" s="130"/>
    </row>
  </sheetData>
  <mergeCells count="6">
    <mergeCell ref="B15:D15"/>
    <mergeCell ref="A4:G4"/>
    <mergeCell ref="B11:D11"/>
    <mergeCell ref="B12:D12"/>
    <mergeCell ref="B13:D13"/>
    <mergeCell ref="B14:D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opLeftCell="A12" workbookViewId="0">
      <selection activeCell="E35" sqref="E35"/>
    </sheetView>
  </sheetViews>
  <sheetFormatPr defaultRowHeight="15" x14ac:dyDescent="0.25"/>
  <cols>
    <col min="1" max="1" width="7" customWidth="1"/>
    <col min="2" max="2" width="6.7109375" customWidth="1"/>
    <col min="3" max="3" width="36.85546875" customWidth="1"/>
    <col min="4" max="4" width="12.140625" customWidth="1"/>
    <col min="5" max="5" width="20.85546875" customWidth="1"/>
  </cols>
  <sheetData>
    <row r="1" spans="1:9" ht="18" x14ac:dyDescent="0.25">
      <c r="A1" s="181" t="s">
        <v>0</v>
      </c>
      <c r="B1" s="181"/>
      <c r="C1" s="181"/>
      <c r="D1" s="181"/>
      <c r="E1" s="181"/>
      <c r="F1" s="2"/>
      <c r="G1" s="2"/>
      <c r="H1" s="2"/>
      <c r="I1" s="2"/>
    </row>
    <row r="2" spans="1:9" ht="18" x14ac:dyDescent="0.25">
      <c r="A2" s="181" t="s">
        <v>101</v>
      </c>
      <c r="B2" s="181"/>
      <c r="C2" s="181"/>
      <c r="D2" s="181"/>
      <c r="E2" s="181"/>
      <c r="F2" s="2"/>
      <c r="G2" s="2"/>
      <c r="H2" s="2"/>
      <c r="I2" s="2"/>
    </row>
    <row r="3" spans="1:9" x14ac:dyDescent="0.25">
      <c r="A3" s="180" t="s">
        <v>3</v>
      </c>
      <c r="B3" s="180"/>
      <c r="C3" s="180"/>
      <c r="D3" s="180"/>
      <c r="E3" s="180"/>
      <c r="F3" s="180"/>
      <c r="G3" s="180"/>
      <c r="H3" s="180"/>
      <c r="I3" s="180"/>
    </row>
    <row r="4" spans="1:9" ht="15.75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82"/>
      <c r="B5" s="83"/>
      <c r="C5" s="83"/>
      <c r="D5" s="84"/>
      <c r="E5" s="99" t="s">
        <v>102</v>
      </c>
      <c r="F5" s="1"/>
      <c r="G5" s="1"/>
      <c r="H5" s="1"/>
      <c r="I5" s="1"/>
    </row>
    <row r="6" spans="1:9" ht="15.75" thickBot="1" x14ac:dyDescent="0.3">
      <c r="A6" s="85"/>
      <c r="B6" s="86"/>
      <c r="C6" s="86"/>
      <c r="D6" s="87"/>
      <c r="E6" s="100" t="s">
        <v>1</v>
      </c>
      <c r="F6" s="1"/>
      <c r="G6" s="1"/>
      <c r="H6" s="1"/>
      <c r="I6" s="1"/>
    </row>
    <row r="7" spans="1:9" ht="15.75" x14ac:dyDescent="0.25">
      <c r="A7" s="117">
        <v>3111</v>
      </c>
      <c r="B7" s="90"/>
      <c r="C7" s="101" t="s">
        <v>55</v>
      </c>
      <c r="D7" s="89"/>
      <c r="E7" s="118">
        <f>E8+E14+E20</f>
        <v>5585</v>
      </c>
      <c r="F7" s="1"/>
      <c r="G7" s="1"/>
      <c r="H7" s="1"/>
      <c r="I7" s="1"/>
    </row>
    <row r="8" spans="1:9" x14ac:dyDescent="0.25">
      <c r="A8" s="119"/>
      <c r="B8" s="88">
        <v>5331</v>
      </c>
      <c r="C8" s="103" t="s">
        <v>56</v>
      </c>
      <c r="D8" s="88"/>
      <c r="E8" s="120">
        <f>D9+D10+D11+D12+D13</f>
        <v>1386</v>
      </c>
      <c r="F8" s="1"/>
      <c r="G8" s="1"/>
      <c r="H8" s="1"/>
      <c r="I8" s="1"/>
    </row>
    <row r="9" spans="1:9" x14ac:dyDescent="0.25">
      <c r="A9" s="121"/>
      <c r="B9" s="102"/>
      <c r="C9" s="102" t="s">
        <v>57</v>
      </c>
      <c r="D9" s="102">
        <v>500</v>
      </c>
      <c r="E9" s="122"/>
    </row>
    <row r="10" spans="1:9" x14ac:dyDescent="0.25">
      <c r="A10" s="121"/>
      <c r="B10" s="102"/>
      <c r="C10" s="102" t="s">
        <v>116</v>
      </c>
      <c r="D10" s="102">
        <v>424</v>
      </c>
      <c r="E10" s="122"/>
    </row>
    <row r="11" spans="1:9" x14ac:dyDescent="0.25">
      <c r="A11" s="121"/>
      <c r="B11" s="102"/>
      <c r="C11" s="102" t="s">
        <v>58</v>
      </c>
      <c r="D11" s="102">
        <v>428</v>
      </c>
      <c r="E11" s="122"/>
    </row>
    <row r="12" spans="1:9" x14ac:dyDescent="0.25">
      <c r="A12" s="121"/>
      <c r="B12" s="102"/>
      <c r="C12" s="102" t="s">
        <v>92</v>
      </c>
      <c r="D12" s="102">
        <v>5</v>
      </c>
      <c r="E12" s="122"/>
    </row>
    <row r="13" spans="1:9" x14ac:dyDescent="0.25">
      <c r="A13" s="121"/>
      <c r="B13" s="102"/>
      <c r="C13" s="102" t="s">
        <v>117</v>
      </c>
      <c r="D13" s="102">
        <v>29</v>
      </c>
      <c r="E13" s="122"/>
    </row>
    <row r="14" spans="1:9" x14ac:dyDescent="0.25">
      <c r="A14" s="121"/>
      <c r="B14" s="103">
        <v>5331</v>
      </c>
      <c r="C14" s="103" t="s">
        <v>59</v>
      </c>
      <c r="D14" s="103"/>
      <c r="E14" s="120">
        <f>D15+D16+D17+D18+D19</f>
        <v>2631</v>
      </c>
    </row>
    <row r="15" spans="1:9" x14ac:dyDescent="0.25">
      <c r="A15" s="121"/>
      <c r="B15" s="102"/>
      <c r="C15" s="102" t="s">
        <v>57</v>
      </c>
      <c r="D15" s="102">
        <v>580</v>
      </c>
      <c r="E15" s="122"/>
    </row>
    <row r="16" spans="1:9" x14ac:dyDescent="0.25">
      <c r="A16" s="121"/>
      <c r="B16" s="102"/>
      <c r="C16" s="102" t="s">
        <v>116</v>
      </c>
      <c r="D16" s="102">
        <v>1360</v>
      </c>
      <c r="E16" s="122"/>
    </row>
    <row r="17" spans="1:5" x14ac:dyDescent="0.25">
      <c r="A17" s="121"/>
      <c r="B17" s="102"/>
      <c r="C17" s="102" t="s">
        <v>71</v>
      </c>
      <c r="D17" s="102">
        <v>636</v>
      </c>
      <c r="E17" s="122"/>
    </row>
    <row r="18" spans="1:5" x14ac:dyDescent="0.25">
      <c r="A18" s="121"/>
      <c r="B18" s="102"/>
      <c r="C18" s="102" t="s">
        <v>92</v>
      </c>
      <c r="D18" s="102">
        <v>5</v>
      </c>
      <c r="E18" s="122"/>
    </row>
    <row r="19" spans="1:5" x14ac:dyDescent="0.25">
      <c r="A19" s="121"/>
      <c r="B19" s="102"/>
      <c r="C19" s="102" t="s">
        <v>117</v>
      </c>
      <c r="D19" s="102">
        <v>50</v>
      </c>
      <c r="E19" s="122"/>
    </row>
    <row r="20" spans="1:5" x14ac:dyDescent="0.25">
      <c r="A20" s="121"/>
      <c r="B20" s="103">
        <v>5331</v>
      </c>
      <c r="C20" s="103" t="s">
        <v>60</v>
      </c>
      <c r="D20" s="103"/>
      <c r="E20" s="120">
        <f>D21+D22+D23+D24+D25</f>
        <v>1568</v>
      </c>
    </row>
    <row r="21" spans="1:5" x14ac:dyDescent="0.25">
      <c r="A21" s="121"/>
      <c r="B21" s="102"/>
      <c r="C21" s="102" t="s">
        <v>57</v>
      </c>
      <c r="D21" s="102">
        <v>1055</v>
      </c>
      <c r="E21" s="122"/>
    </row>
    <row r="22" spans="1:5" x14ac:dyDescent="0.25">
      <c r="A22" s="121"/>
      <c r="B22" s="102"/>
      <c r="C22" s="102" t="s">
        <v>116</v>
      </c>
      <c r="D22" s="102">
        <v>225</v>
      </c>
      <c r="E22" s="122"/>
    </row>
    <row r="23" spans="1:5" x14ac:dyDescent="0.25">
      <c r="A23" s="121"/>
      <c r="B23" s="102"/>
      <c r="C23" s="102" t="s">
        <v>61</v>
      </c>
      <c r="D23" s="102">
        <v>251</v>
      </c>
      <c r="E23" s="122"/>
    </row>
    <row r="24" spans="1:5" x14ac:dyDescent="0.25">
      <c r="A24" s="121"/>
      <c r="B24" s="102"/>
      <c r="C24" s="102" t="s">
        <v>92</v>
      </c>
      <c r="D24" s="102">
        <v>5</v>
      </c>
      <c r="E24" s="122"/>
    </row>
    <row r="25" spans="1:5" x14ac:dyDescent="0.25">
      <c r="A25" s="121"/>
      <c r="B25" s="102"/>
      <c r="C25" s="102" t="s">
        <v>117</v>
      </c>
      <c r="D25" s="102">
        <v>32</v>
      </c>
      <c r="E25" s="122"/>
    </row>
    <row r="26" spans="1:5" ht="15.75" x14ac:dyDescent="0.25">
      <c r="A26" s="123">
        <v>3113</v>
      </c>
      <c r="B26" s="105"/>
      <c r="C26" s="104" t="s">
        <v>62</v>
      </c>
      <c r="D26" s="104"/>
      <c r="E26" s="124">
        <f>E27+E35</f>
        <v>12028</v>
      </c>
    </row>
    <row r="27" spans="1:5" x14ac:dyDescent="0.25">
      <c r="A27" s="121"/>
      <c r="B27" s="103">
        <v>5331</v>
      </c>
      <c r="C27" s="103" t="s">
        <v>63</v>
      </c>
      <c r="D27" s="103"/>
      <c r="E27" s="120">
        <f>D28+D29+D30+D31+D32+D33</f>
        <v>5278</v>
      </c>
    </row>
    <row r="28" spans="1:5" x14ac:dyDescent="0.25">
      <c r="A28" s="121"/>
      <c r="B28" s="102"/>
      <c r="C28" s="102" t="s">
        <v>57</v>
      </c>
      <c r="D28" s="106">
        <v>2400</v>
      </c>
      <c r="E28" s="122"/>
    </row>
    <row r="29" spans="1:5" x14ac:dyDescent="0.25">
      <c r="A29" s="121"/>
      <c r="B29" s="102"/>
      <c r="C29" s="102" t="s">
        <v>116</v>
      </c>
      <c r="D29" s="106">
        <v>2270</v>
      </c>
      <c r="E29" s="122"/>
    </row>
    <row r="30" spans="1:5" x14ac:dyDescent="0.25">
      <c r="A30" s="121"/>
      <c r="B30" s="102"/>
      <c r="C30" s="102" t="s">
        <v>61</v>
      </c>
      <c r="D30" s="106">
        <v>228</v>
      </c>
      <c r="E30" s="122"/>
    </row>
    <row r="31" spans="1:5" x14ac:dyDescent="0.25">
      <c r="A31" s="121"/>
      <c r="B31" s="102"/>
      <c r="C31" s="102" t="s">
        <v>64</v>
      </c>
      <c r="D31" s="102">
        <v>250</v>
      </c>
      <c r="E31" s="122"/>
    </row>
    <row r="32" spans="1:5" x14ac:dyDescent="0.25">
      <c r="A32" s="121"/>
      <c r="B32" s="102"/>
      <c r="C32" s="102" t="s">
        <v>65</v>
      </c>
      <c r="D32" s="102">
        <v>30</v>
      </c>
      <c r="E32" s="122"/>
    </row>
    <row r="33" spans="1:5" x14ac:dyDescent="0.25">
      <c r="A33" s="121"/>
      <c r="B33" s="102"/>
      <c r="C33" s="102" t="s">
        <v>66</v>
      </c>
      <c r="D33" s="102">
        <v>100</v>
      </c>
      <c r="E33" s="122"/>
    </row>
    <row r="34" spans="1:5" x14ac:dyDescent="0.25">
      <c r="A34" s="121"/>
      <c r="B34" s="102"/>
      <c r="C34" s="102"/>
      <c r="D34" s="102"/>
      <c r="E34" s="122"/>
    </row>
    <row r="35" spans="1:5" x14ac:dyDescent="0.25">
      <c r="A35" s="121"/>
      <c r="B35" s="103">
        <v>5331</v>
      </c>
      <c r="C35" s="103" t="s">
        <v>67</v>
      </c>
      <c r="D35" s="103"/>
      <c r="E35" s="120">
        <f>D36+D37+D38+D39+D40</f>
        <v>6750</v>
      </c>
    </row>
    <row r="36" spans="1:5" x14ac:dyDescent="0.25">
      <c r="A36" s="121"/>
      <c r="B36" s="102"/>
      <c r="C36" s="102" t="s">
        <v>57</v>
      </c>
      <c r="D36" s="106">
        <v>3980</v>
      </c>
      <c r="E36" s="122"/>
    </row>
    <row r="37" spans="1:5" x14ac:dyDescent="0.25">
      <c r="A37" s="121"/>
      <c r="B37" s="102"/>
      <c r="C37" s="102" t="s">
        <v>116</v>
      </c>
      <c r="D37" s="106">
        <v>2340</v>
      </c>
      <c r="E37" s="122"/>
    </row>
    <row r="38" spans="1:5" x14ac:dyDescent="0.25">
      <c r="A38" s="121"/>
      <c r="B38" s="102"/>
      <c r="C38" s="102" t="s">
        <v>64</v>
      </c>
      <c r="D38" s="102">
        <v>250</v>
      </c>
      <c r="E38" s="122"/>
    </row>
    <row r="39" spans="1:5" x14ac:dyDescent="0.25">
      <c r="A39" s="121"/>
      <c r="B39" s="102"/>
      <c r="C39" s="102" t="s">
        <v>65</v>
      </c>
      <c r="D39" s="102">
        <v>30</v>
      </c>
      <c r="E39" s="122"/>
    </row>
    <row r="40" spans="1:5" ht="15.75" thickBot="1" x14ac:dyDescent="0.3">
      <c r="A40" s="121"/>
      <c r="B40" s="102"/>
      <c r="C40" s="102" t="s">
        <v>66</v>
      </c>
      <c r="D40" s="102">
        <v>150</v>
      </c>
      <c r="E40" s="122"/>
    </row>
    <row r="41" spans="1:5" ht="16.5" thickBot="1" x14ac:dyDescent="0.3">
      <c r="A41" s="125"/>
      <c r="B41" s="126"/>
      <c r="C41" s="126"/>
      <c r="D41" s="126"/>
      <c r="E41" s="127"/>
    </row>
    <row r="42" spans="1:5" ht="16.5" thickBot="1" x14ac:dyDescent="0.3">
      <c r="A42" s="107"/>
      <c r="B42" s="108"/>
      <c r="C42" s="108" t="s">
        <v>68</v>
      </c>
      <c r="D42" s="108"/>
      <c r="E42" s="109">
        <f>E7+E26</f>
        <v>17613</v>
      </c>
    </row>
    <row r="43" spans="1:5" x14ac:dyDescent="0.25">
      <c r="A43" s="21"/>
      <c r="B43" s="21"/>
      <c r="C43" s="21"/>
      <c r="D43" s="21"/>
      <c r="E43" s="21"/>
    </row>
    <row r="44" spans="1:5" x14ac:dyDescent="0.25">
      <c r="A44" s="21"/>
      <c r="B44" s="21"/>
      <c r="C44" s="21"/>
      <c r="D44" s="21"/>
      <c r="E44" s="21"/>
    </row>
    <row r="45" spans="1:5" x14ac:dyDescent="0.25">
      <c r="A45" s="21"/>
      <c r="B45" s="21"/>
      <c r="C45" s="21"/>
      <c r="D45" s="21"/>
      <c r="E45" s="110"/>
    </row>
    <row r="46" spans="1:5" x14ac:dyDescent="0.25">
      <c r="A46" s="21"/>
      <c r="B46" s="111"/>
      <c r="C46" s="21"/>
      <c r="D46" s="21"/>
      <c r="E46" s="110"/>
    </row>
    <row r="47" spans="1:5" x14ac:dyDescent="0.25">
      <c r="A47" s="21"/>
      <c r="B47" s="21"/>
      <c r="C47" s="112"/>
      <c r="D47" s="112"/>
      <c r="E47" s="113"/>
    </row>
  </sheetData>
  <mergeCells count="3">
    <mergeCell ref="A3:I3"/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9"/>
  <sheetViews>
    <sheetView workbookViewId="0">
      <selection activeCell="J26" sqref="J26"/>
    </sheetView>
  </sheetViews>
  <sheetFormatPr defaultRowHeight="15" x14ac:dyDescent="0.25"/>
  <cols>
    <col min="8" max="8" width="18.140625" customWidth="1"/>
  </cols>
  <sheetData>
    <row r="4" spans="1:8" ht="18" x14ac:dyDescent="0.25">
      <c r="A4" s="171" t="s">
        <v>4</v>
      </c>
      <c r="B4" s="171"/>
      <c r="C4" s="171"/>
      <c r="D4" s="171"/>
      <c r="E4" s="171"/>
      <c r="F4" s="171"/>
      <c r="G4" s="171"/>
      <c r="H4" s="171"/>
    </row>
    <row r="5" spans="1:8" ht="18" x14ac:dyDescent="0.25">
      <c r="A5" s="171" t="s">
        <v>5</v>
      </c>
      <c r="B5" s="171"/>
      <c r="C5" s="171"/>
      <c r="D5" s="171"/>
      <c r="E5" s="171"/>
      <c r="F5" s="171"/>
      <c r="G5" s="171"/>
      <c r="H5" s="171"/>
    </row>
    <row r="6" spans="1:8" ht="18" x14ac:dyDescent="0.25">
      <c r="A6" s="171" t="s">
        <v>103</v>
      </c>
      <c r="B6" s="171"/>
      <c r="C6" s="171"/>
      <c r="D6" s="171"/>
      <c r="E6" s="171"/>
      <c r="F6" s="171"/>
      <c r="G6" s="171"/>
      <c r="H6" s="171"/>
    </row>
    <row r="7" spans="1:8" x14ac:dyDescent="0.25">
      <c r="E7" t="s">
        <v>1</v>
      </c>
    </row>
    <row r="8" spans="1:8" x14ac:dyDescent="0.25">
      <c r="A8" s="182" t="s">
        <v>6</v>
      </c>
      <c r="B8" s="182"/>
      <c r="C8" s="182"/>
      <c r="D8" s="182"/>
      <c r="E8" s="182"/>
      <c r="F8" s="182"/>
      <c r="G8" s="182"/>
      <c r="H8" s="182"/>
    </row>
    <row r="9" spans="1:8" x14ac:dyDescent="0.25">
      <c r="A9" s="182"/>
      <c r="B9" s="182"/>
      <c r="C9" s="182"/>
      <c r="D9" s="182"/>
      <c r="E9" s="182"/>
      <c r="F9" s="182"/>
      <c r="G9" s="182"/>
      <c r="H9" s="182"/>
    </row>
    <row r="12" spans="1:8" ht="15.75" thickBot="1" x14ac:dyDescent="0.3"/>
    <row r="13" spans="1:8" ht="27" thickBot="1" x14ac:dyDescent="0.3">
      <c r="A13" s="3" t="s">
        <v>7</v>
      </c>
      <c r="B13" s="3" t="s">
        <v>8</v>
      </c>
      <c r="C13" s="4" t="s">
        <v>9</v>
      </c>
      <c r="D13" s="5"/>
      <c r="E13" s="5"/>
      <c r="F13" s="5"/>
      <c r="G13" s="5"/>
      <c r="H13" s="6" t="s">
        <v>107</v>
      </c>
    </row>
    <row r="14" spans="1:8" ht="18.75" thickBot="1" x14ac:dyDescent="0.3">
      <c r="A14" s="7">
        <v>6399</v>
      </c>
      <c r="B14" s="8"/>
      <c r="C14" s="135" t="s">
        <v>10</v>
      </c>
      <c r="D14" s="9"/>
      <c r="E14" s="9"/>
      <c r="F14" s="9"/>
      <c r="G14" s="9"/>
      <c r="H14" s="10">
        <v>900</v>
      </c>
    </row>
    <row r="15" spans="1:8" ht="18.75" thickBot="1" x14ac:dyDescent="0.3">
      <c r="A15" s="11"/>
      <c r="B15" s="12">
        <v>5229</v>
      </c>
      <c r="C15" s="13" t="s">
        <v>11</v>
      </c>
      <c r="D15" s="14"/>
      <c r="E15" s="14"/>
      <c r="F15" s="14"/>
      <c r="G15" s="14"/>
      <c r="H15" s="15">
        <v>900</v>
      </c>
    </row>
    <row r="17" spans="1:8" x14ac:dyDescent="0.25">
      <c r="A17" t="s">
        <v>2</v>
      </c>
      <c r="B17" t="s">
        <v>53</v>
      </c>
      <c r="G17" t="s">
        <v>118</v>
      </c>
    </row>
    <row r="18" spans="1:8" x14ac:dyDescent="0.25">
      <c r="B18" t="s">
        <v>54</v>
      </c>
      <c r="G18" t="s">
        <v>72</v>
      </c>
    </row>
    <row r="21" spans="1:8" x14ac:dyDescent="0.25">
      <c r="A21" t="s">
        <v>75</v>
      </c>
    </row>
    <row r="22" spans="1:8" x14ac:dyDescent="0.25">
      <c r="A22" t="s">
        <v>76</v>
      </c>
    </row>
    <row r="23" spans="1:8" x14ac:dyDescent="0.25">
      <c r="A23" s="16"/>
      <c r="B23" s="16"/>
      <c r="C23" s="16"/>
      <c r="D23" s="16"/>
      <c r="E23" s="16"/>
      <c r="F23" s="16"/>
      <c r="G23" s="16"/>
      <c r="H23" s="131" t="s">
        <v>1</v>
      </c>
    </row>
    <row r="24" spans="1:8" x14ac:dyDescent="0.25">
      <c r="A24" s="17" t="s">
        <v>7</v>
      </c>
      <c r="B24" s="17">
        <v>3233</v>
      </c>
      <c r="C24" s="18" t="s">
        <v>73</v>
      </c>
      <c r="D24" s="18"/>
      <c r="E24" s="18"/>
      <c r="F24" s="18"/>
      <c r="G24" s="18"/>
      <c r="H24" s="18">
        <v>50</v>
      </c>
    </row>
    <row r="25" spans="1:8" x14ac:dyDescent="0.25">
      <c r="A25" s="17" t="s">
        <v>7</v>
      </c>
      <c r="B25" s="17">
        <v>3314</v>
      </c>
      <c r="C25" s="18" t="s">
        <v>12</v>
      </c>
      <c r="D25" s="18"/>
      <c r="E25" s="18"/>
      <c r="F25" s="18"/>
      <c r="G25" s="18"/>
      <c r="H25" s="18">
        <v>40</v>
      </c>
    </row>
    <row r="26" spans="1:8" x14ac:dyDescent="0.25">
      <c r="A26" s="17" t="s">
        <v>7</v>
      </c>
      <c r="B26" s="17">
        <v>4349</v>
      </c>
      <c r="C26" s="18" t="s">
        <v>74</v>
      </c>
      <c r="H26" s="18">
        <v>150</v>
      </c>
    </row>
    <row r="27" spans="1:8" ht="18" x14ac:dyDescent="0.25">
      <c r="A27" s="19"/>
      <c r="H27" s="20"/>
    </row>
    <row r="29" spans="1:8" x14ac:dyDescent="0.25">
      <c r="A29" s="132" t="s">
        <v>79</v>
      </c>
      <c r="B29" s="133"/>
      <c r="C29" s="133"/>
      <c r="D29" s="133"/>
      <c r="E29" s="133"/>
      <c r="F29" s="133"/>
      <c r="G29" s="133"/>
      <c r="H29" s="134">
        <f>H15+H24+H25+H26</f>
        <v>1140</v>
      </c>
    </row>
  </sheetData>
  <mergeCells count="4">
    <mergeCell ref="A4:H4"/>
    <mergeCell ref="A5:H5"/>
    <mergeCell ref="A6:H6"/>
    <mergeCell ref="A8:H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abSelected="1" topLeftCell="A15" zoomScaleNormal="100" workbookViewId="0">
      <selection activeCell="K21" sqref="K21"/>
    </sheetView>
  </sheetViews>
  <sheetFormatPr defaultRowHeight="15" customHeight="1" x14ac:dyDescent="0.25"/>
  <cols>
    <col min="4" max="4" width="11.5703125" customWidth="1"/>
    <col min="5" max="5" width="0" hidden="1" customWidth="1"/>
    <col min="6" max="6" width="12" customWidth="1"/>
    <col min="7" max="7" width="0" hidden="1" customWidth="1"/>
    <col min="8" max="8" width="14.7109375" customWidth="1"/>
    <col min="9" max="9" width="14.42578125" customWidth="1"/>
  </cols>
  <sheetData>
    <row r="1" spans="1:10" ht="23.25" customHeight="1" x14ac:dyDescent="0.25">
      <c r="A1" s="206" t="s">
        <v>104</v>
      </c>
      <c r="B1" s="206"/>
      <c r="C1" s="206"/>
      <c r="D1" s="206"/>
      <c r="E1" s="206"/>
      <c r="F1" s="206"/>
      <c r="G1" s="206"/>
      <c r="H1" s="206"/>
      <c r="I1" s="206"/>
    </row>
    <row r="2" spans="1:10" ht="15" customHeight="1" x14ac:dyDescent="0.25">
      <c r="A2" s="190" t="s">
        <v>13</v>
      </c>
      <c r="B2" s="190"/>
      <c r="C2" s="190"/>
      <c r="D2" s="190"/>
      <c r="E2" s="190"/>
      <c r="F2" s="190"/>
      <c r="G2" s="190"/>
      <c r="H2" s="190"/>
      <c r="I2" s="190"/>
    </row>
    <row r="3" spans="1:10" ht="15" customHeight="1" thickBo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10" ht="15" customHeight="1" x14ac:dyDescent="0.25">
      <c r="A4" s="192"/>
      <c r="B4" s="193"/>
      <c r="C4" s="193"/>
      <c r="D4" s="194"/>
      <c r="E4" s="22"/>
      <c r="F4" s="36" t="s">
        <v>14</v>
      </c>
      <c r="G4" s="22"/>
      <c r="H4" s="36" t="s">
        <v>105</v>
      </c>
      <c r="I4" s="36" t="s">
        <v>90</v>
      </c>
    </row>
    <row r="5" spans="1:10" ht="15" customHeight="1" x14ac:dyDescent="0.25">
      <c r="A5" s="186" t="s">
        <v>15</v>
      </c>
      <c r="B5" s="187"/>
      <c r="C5" s="187"/>
      <c r="D5" s="188"/>
      <c r="E5" s="21"/>
      <c r="F5" s="37" t="s">
        <v>16</v>
      </c>
      <c r="G5" s="21"/>
      <c r="H5" s="38" t="s">
        <v>17</v>
      </c>
      <c r="I5" s="38" t="s">
        <v>91</v>
      </c>
    </row>
    <row r="6" spans="1:10" ht="15" customHeight="1" thickBot="1" x14ac:dyDescent="0.3">
      <c r="A6" s="198" t="s">
        <v>18</v>
      </c>
      <c r="B6" s="199"/>
      <c r="C6" s="199"/>
      <c r="D6" s="200"/>
      <c r="E6" s="23"/>
      <c r="F6" s="39">
        <v>2024</v>
      </c>
      <c r="G6" s="21"/>
      <c r="H6" s="39">
        <v>2024</v>
      </c>
      <c r="I6" s="39">
        <v>2025</v>
      </c>
    </row>
    <row r="7" spans="1:10" ht="15" customHeight="1" thickBot="1" x14ac:dyDescent="0.3">
      <c r="A7" s="40" t="s">
        <v>19</v>
      </c>
      <c r="B7" s="22"/>
      <c r="C7" s="22"/>
      <c r="D7" s="24"/>
      <c r="E7" s="21"/>
      <c r="F7" s="41">
        <f>F8+F9+F10+F11</f>
        <v>0</v>
      </c>
      <c r="G7" s="41">
        <f t="shared" ref="G7" si="0">G8+G9+G10+G11</f>
        <v>0</v>
      </c>
      <c r="H7" s="41">
        <f>H8+H9+H10+H11</f>
        <v>0</v>
      </c>
      <c r="I7" s="41">
        <f>I8+I9+I10+I11</f>
        <v>0</v>
      </c>
    </row>
    <row r="8" spans="1:10" ht="15" customHeight="1" x14ac:dyDescent="0.25">
      <c r="A8" s="42" t="s">
        <v>20</v>
      </c>
      <c r="B8" s="22"/>
      <c r="C8" s="22"/>
      <c r="D8" s="24"/>
      <c r="E8" s="21"/>
      <c r="F8" s="43">
        <v>0</v>
      </c>
      <c r="G8" s="21"/>
      <c r="H8" s="43">
        <v>0</v>
      </c>
      <c r="I8" s="43">
        <v>0</v>
      </c>
    </row>
    <row r="9" spans="1:10" ht="15" customHeight="1" x14ac:dyDescent="0.25">
      <c r="A9" s="44" t="s">
        <v>21</v>
      </c>
      <c r="B9" s="21"/>
      <c r="C9" s="21"/>
      <c r="D9" s="25"/>
      <c r="E9" s="21"/>
      <c r="F9" s="26"/>
      <c r="G9" s="21"/>
      <c r="H9" s="26"/>
      <c r="I9" s="26"/>
    </row>
    <row r="10" spans="1:10" ht="15" customHeight="1" x14ac:dyDescent="0.25">
      <c r="A10" s="44" t="s">
        <v>22</v>
      </c>
      <c r="B10" s="21"/>
      <c r="C10" s="21"/>
      <c r="D10" s="25"/>
      <c r="E10" s="21"/>
      <c r="F10" s="26"/>
      <c r="G10" s="21"/>
      <c r="H10" s="26"/>
      <c r="I10" s="26"/>
    </row>
    <row r="11" spans="1:10" ht="15" customHeight="1" thickBot="1" x14ac:dyDescent="0.3">
      <c r="A11" s="46" t="s">
        <v>23</v>
      </c>
      <c r="B11" s="23"/>
      <c r="C11" s="23"/>
      <c r="D11" s="27"/>
      <c r="E11" s="21"/>
      <c r="F11" s="28"/>
      <c r="G11" s="21"/>
      <c r="H11" s="28"/>
      <c r="I11" s="28"/>
    </row>
    <row r="12" spans="1:10" ht="15" customHeight="1" thickBot="1" x14ac:dyDescent="0.3">
      <c r="A12" s="48" t="s">
        <v>24</v>
      </c>
      <c r="B12" s="29"/>
      <c r="C12" s="29"/>
      <c r="D12" s="30"/>
      <c r="E12" s="29"/>
      <c r="F12" s="41">
        <f>F13+F14</f>
        <v>0</v>
      </c>
      <c r="G12" s="41">
        <f t="shared" ref="G12:H12" si="1">G13+G14</f>
        <v>0</v>
      </c>
      <c r="H12" s="41">
        <f t="shared" si="1"/>
        <v>0</v>
      </c>
      <c r="I12" s="41">
        <f t="shared" ref="I12" si="2">I13+I14</f>
        <v>0</v>
      </c>
    </row>
    <row r="13" spans="1:10" ht="15" customHeight="1" x14ac:dyDescent="0.25">
      <c r="A13" s="201" t="s">
        <v>25</v>
      </c>
      <c r="B13" s="202"/>
      <c r="C13" s="202"/>
      <c r="D13" s="203"/>
      <c r="E13" s="21"/>
      <c r="F13" s="26"/>
      <c r="G13" s="21"/>
      <c r="H13" s="26"/>
      <c r="I13" s="26"/>
      <c r="J13" s="50"/>
    </row>
    <row r="14" spans="1:10" ht="15" customHeight="1" thickBot="1" x14ac:dyDescent="0.3">
      <c r="A14" s="46" t="s">
        <v>81</v>
      </c>
      <c r="B14" s="23"/>
      <c r="C14" s="23"/>
      <c r="D14" s="27"/>
      <c r="E14" s="21"/>
      <c r="F14" s="47"/>
      <c r="G14" s="21"/>
      <c r="H14" s="47"/>
      <c r="I14" s="47"/>
    </row>
    <row r="15" spans="1:10" ht="15" customHeight="1" thickBot="1" x14ac:dyDescent="0.3">
      <c r="A15" s="48" t="s">
        <v>26</v>
      </c>
      <c r="B15" s="51"/>
      <c r="C15" s="51"/>
      <c r="D15" s="52"/>
      <c r="E15" s="51"/>
      <c r="F15" s="53">
        <f>F7-F12</f>
        <v>0</v>
      </c>
      <c r="G15" s="53">
        <f t="shared" ref="G15:H15" si="3">G7-G12</f>
        <v>0</v>
      </c>
      <c r="H15" s="53">
        <f t="shared" si="3"/>
        <v>0</v>
      </c>
      <c r="I15" s="53">
        <f t="shared" ref="I15" si="4">I7-I12</f>
        <v>0</v>
      </c>
    </row>
    <row r="16" spans="1:10" ht="15" customHeight="1" x14ac:dyDescent="0.25">
      <c r="A16" s="18"/>
      <c r="B16" s="18"/>
      <c r="C16" s="18"/>
      <c r="D16" s="18"/>
      <c r="E16" s="18"/>
      <c r="F16" s="55"/>
      <c r="G16" s="55"/>
      <c r="H16" s="55"/>
      <c r="I16" s="55"/>
      <c r="J16" s="49"/>
    </row>
    <row r="17" spans="1:10" ht="15" customHeight="1" thickBot="1" x14ac:dyDescent="0.3">
      <c r="A17" s="18"/>
      <c r="B17" s="18"/>
      <c r="C17" s="18"/>
      <c r="D17" s="18"/>
      <c r="E17" s="18"/>
      <c r="F17" s="55"/>
      <c r="G17" s="21"/>
      <c r="H17" s="54"/>
      <c r="I17" s="18"/>
      <c r="J17" s="54"/>
    </row>
    <row r="18" spans="1:10" ht="15" customHeight="1" x14ac:dyDescent="0.25">
      <c r="A18" s="192"/>
      <c r="B18" s="193"/>
      <c r="C18" s="193"/>
      <c r="D18" s="194"/>
      <c r="E18" s="22"/>
      <c r="F18" s="36" t="s">
        <v>27</v>
      </c>
      <c r="G18" s="22"/>
      <c r="H18" s="36" t="s">
        <v>82</v>
      </c>
      <c r="I18" s="36" t="s">
        <v>90</v>
      </c>
    </row>
    <row r="19" spans="1:10" ht="15" customHeight="1" x14ac:dyDescent="0.25">
      <c r="A19" s="186" t="s">
        <v>28</v>
      </c>
      <c r="B19" s="187"/>
      <c r="C19" s="187"/>
      <c r="D19" s="188"/>
      <c r="E19" s="21"/>
      <c r="F19" s="38" t="s">
        <v>16</v>
      </c>
      <c r="G19" s="21"/>
      <c r="H19" s="38" t="s">
        <v>17</v>
      </c>
      <c r="I19" s="38" t="s">
        <v>91</v>
      </c>
    </row>
    <row r="20" spans="1:10" ht="15" customHeight="1" thickBot="1" x14ac:dyDescent="0.3">
      <c r="A20" s="189" t="s">
        <v>18</v>
      </c>
      <c r="B20" s="190"/>
      <c r="C20" s="190"/>
      <c r="D20" s="191"/>
      <c r="E20" s="21"/>
      <c r="F20" s="38">
        <v>2024</v>
      </c>
      <c r="G20" s="21"/>
      <c r="H20" s="147" t="s">
        <v>106</v>
      </c>
      <c r="I20" s="38">
        <v>2025</v>
      </c>
    </row>
    <row r="21" spans="1:10" ht="15" customHeight="1" thickBot="1" x14ac:dyDescent="0.3">
      <c r="A21" s="48" t="s">
        <v>19</v>
      </c>
      <c r="B21" s="29"/>
      <c r="C21" s="29"/>
      <c r="D21" s="30"/>
      <c r="E21" s="29"/>
      <c r="F21" s="41">
        <f t="shared" ref="F21" si="5">F22+F23</f>
        <v>1298</v>
      </c>
      <c r="G21" s="41">
        <f t="shared" ref="G21:I21" si="6">G22+G23</f>
        <v>0</v>
      </c>
      <c r="H21" s="41">
        <f t="shared" si="6"/>
        <v>1567</v>
      </c>
      <c r="I21" s="41">
        <f t="shared" si="6"/>
        <v>1688</v>
      </c>
    </row>
    <row r="22" spans="1:10" ht="15" customHeight="1" x14ac:dyDescent="0.25">
      <c r="A22" s="50" t="s">
        <v>83</v>
      </c>
      <c r="B22" s="21"/>
      <c r="C22" s="21"/>
      <c r="D22" s="21"/>
      <c r="E22" s="21"/>
      <c r="F22" s="45">
        <v>197</v>
      </c>
      <c r="G22" s="56"/>
      <c r="H22" s="45">
        <v>211</v>
      </c>
      <c r="I22" s="45">
        <v>269</v>
      </c>
    </row>
    <row r="23" spans="1:10" ht="31.5" customHeight="1" thickBot="1" x14ac:dyDescent="0.3">
      <c r="A23" s="204" t="s">
        <v>128</v>
      </c>
      <c r="B23" s="205"/>
      <c r="C23" s="205"/>
      <c r="D23" s="205"/>
      <c r="E23" s="21"/>
      <c r="F23" s="47">
        <v>1101</v>
      </c>
      <c r="G23" s="56"/>
      <c r="H23" s="47">
        <v>1356</v>
      </c>
      <c r="I23" s="47">
        <v>1419</v>
      </c>
    </row>
    <row r="24" spans="1:10" ht="15" customHeight="1" thickBot="1" x14ac:dyDescent="0.3">
      <c r="A24" s="48" t="s">
        <v>24</v>
      </c>
      <c r="B24" s="29"/>
      <c r="C24" s="29"/>
      <c r="D24" s="30"/>
      <c r="E24" s="29"/>
      <c r="F24" s="41">
        <f>F25+F26+F27+F28+F29+F30</f>
        <v>1298</v>
      </c>
      <c r="G24" s="41">
        <f t="shared" ref="G24:I24" si="7">G25+G26+G27+G28+G29+G30</f>
        <v>0</v>
      </c>
      <c r="H24" s="41">
        <f t="shared" si="7"/>
        <v>1298</v>
      </c>
      <c r="I24" s="41">
        <f t="shared" si="7"/>
        <v>1688</v>
      </c>
    </row>
    <row r="25" spans="1:10" ht="15" customHeight="1" x14ac:dyDescent="0.25">
      <c r="A25" s="44" t="s">
        <v>119</v>
      </c>
      <c r="B25" s="21"/>
      <c r="C25" s="21"/>
      <c r="D25" s="25"/>
      <c r="E25" s="21"/>
      <c r="F25" s="26">
        <v>195</v>
      </c>
      <c r="G25" s="21"/>
      <c r="H25" s="26">
        <v>161</v>
      </c>
      <c r="I25" s="26">
        <v>200</v>
      </c>
    </row>
    <row r="26" spans="1:10" ht="15" customHeight="1" x14ac:dyDescent="0.25">
      <c r="A26" s="44" t="s">
        <v>120</v>
      </c>
      <c r="B26" s="50"/>
      <c r="C26" s="50"/>
      <c r="D26" s="79"/>
      <c r="E26" s="21"/>
      <c r="F26" s="26">
        <v>375</v>
      </c>
      <c r="G26" s="21"/>
      <c r="H26" s="26">
        <v>356</v>
      </c>
      <c r="I26" s="26">
        <v>600</v>
      </c>
    </row>
    <row r="27" spans="1:10" ht="15" customHeight="1" x14ac:dyDescent="0.25">
      <c r="A27" s="44" t="s">
        <v>121</v>
      </c>
      <c r="B27" s="50"/>
      <c r="C27" s="50"/>
      <c r="D27" s="79"/>
      <c r="E27" s="21"/>
      <c r="F27" s="26">
        <v>300</v>
      </c>
      <c r="G27" s="21"/>
      <c r="H27" s="26">
        <v>278</v>
      </c>
      <c r="I27" s="26">
        <v>300</v>
      </c>
    </row>
    <row r="28" spans="1:10" ht="15" customHeight="1" x14ac:dyDescent="0.25">
      <c r="A28" s="44" t="s">
        <v>122</v>
      </c>
      <c r="B28" s="50"/>
      <c r="C28" s="50"/>
      <c r="D28" s="79"/>
      <c r="E28" s="21"/>
      <c r="F28" s="26">
        <v>15</v>
      </c>
      <c r="G28" s="21"/>
      <c r="H28" s="26">
        <v>14</v>
      </c>
      <c r="I28" s="26">
        <v>95</v>
      </c>
    </row>
    <row r="29" spans="1:10" ht="15" customHeight="1" x14ac:dyDescent="0.25">
      <c r="A29" s="44" t="s">
        <v>123</v>
      </c>
      <c r="B29" s="50"/>
      <c r="C29" s="50"/>
      <c r="D29" s="79"/>
      <c r="E29" s="21"/>
      <c r="F29" s="26">
        <v>48</v>
      </c>
      <c r="G29" s="21"/>
      <c r="H29" s="26">
        <v>97</v>
      </c>
      <c r="I29" s="26">
        <v>103</v>
      </c>
    </row>
    <row r="30" spans="1:10" ht="15" customHeight="1" thickBot="1" x14ac:dyDescent="0.3">
      <c r="A30" s="44" t="s">
        <v>124</v>
      </c>
      <c r="B30" s="50"/>
      <c r="C30" s="50"/>
      <c r="D30" s="79"/>
      <c r="E30" s="21"/>
      <c r="F30" s="26">
        <v>365</v>
      </c>
      <c r="G30" s="21"/>
      <c r="H30" s="26">
        <v>392</v>
      </c>
      <c r="I30" s="26">
        <v>390</v>
      </c>
    </row>
    <row r="31" spans="1:10" ht="15" customHeight="1" thickBot="1" x14ac:dyDescent="0.3">
      <c r="A31" s="48" t="s">
        <v>26</v>
      </c>
      <c r="B31" s="51"/>
      <c r="C31" s="51"/>
      <c r="D31" s="52"/>
      <c r="E31" s="51"/>
      <c r="F31" s="154">
        <f>F21-F24</f>
        <v>0</v>
      </c>
      <c r="G31" s="154">
        <f>G21-G24</f>
        <v>0</v>
      </c>
      <c r="H31" s="154">
        <f>H21-H24</f>
        <v>269</v>
      </c>
      <c r="I31" s="154">
        <f>I21-I24</f>
        <v>0</v>
      </c>
    </row>
    <row r="32" spans="1:10" ht="15" customHeight="1" x14ac:dyDescent="0.25">
      <c r="A32" s="18"/>
      <c r="B32" s="18"/>
      <c r="C32" s="18"/>
      <c r="D32" s="18"/>
      <c r="E32" s="18"/>
      <c r="F32" s="55"/>
      <c r="G32" s="55"/>
      <c r="H32" s="55"/>
      <c r="I32" s="55"/>
    </row>
    <row r="33" spans="1:13" ht="15" customHeight="1" thickBot="1" x14ac:dyDescent="0.3">
      <c r="A33" s="18"/>
      <c r="B33" s="18"/>
      <c r="C33" s="18"/>
      <c r="D33" s="18"/>
      <c r="E33" s="18"/>
      <c r="F33" s="57"/>
      <c r="G33" s="56"/>
      <c r="H33" s="58"/>
      <c r="I33" s="56"/>
    </row>
    <row r="34" spans="1:13" ht="15" customHeight="1" x14ac:dyDescent="0.25">
      <c r="A34" s="192"/>
      <c r="B34" s="193"/>
      <c r="C34" s="193"/>
      <c r="D34" s="194"/>
      <c r="E34" s="22"/>
      <c r="F34" s="36" t="s">
        <v>27</v>
      </c>
      <c r="G34" s="21"/>
      <c r="H34" s="36" t="s">
        <v>82</v>
      </c>
      <c r="I34" s="36" t="s">
        <v>90</v>
      </c>
    </row>
    <row r="35" spans="1:13" ht="15" customHeight="1" x14ac:dyDescent="0.25">
      <c r="A35" s="195" t="s">
        <v>29</v>
      </c>
      <c r="B35" s="196"/>
      <c r="C35" s="196"/>
      <c r="D35" s="197"/>
      <c r="E35" s="21"/>
      <c r="F35" s="38" t="s">
        <v>16</v>
      </c>
      <c r="G35" s="21"/>
      <c r="H35" s="38" t="s">
        <v>17</v>
      </c>
      <c r="I35" s="38" t="s">
        <v>91</v>
      </c>
    </row>
    <row r="36" spans="1:13" ht="15" customHeight="1" thickBot="1" x14ac:dyDescent="0.3">
      <c r="A36" s="198" t="s">
        <v>18</v>
      </c>
      <c r="B36" s="199"/>
      <c r="C36" s="199"/>
      <c r="D36" s="200"/>
      <c r="E36" s="21"/>
      <c r="F36" s="38">
        <v>2024</v>
      </c>
      <c r="G36" s="21"/>
      <c r="H36" s="147" t="s">
        <v>106</v>
      </c>
      <c r="I36" s="38">
        <v>2025</v>
      </c>
    </row>
    <row r="37" spans="1:13" ht="15" customHeight="1" thickBot="1" x14ac:dyDescent="0.3">
      <c r="A37" s="40" t="s">
        <v>19</v>
      </c>
      <c r="B37" s="59"/>
      <c r="C37" s="59"/>
      <c r="D37" s="60"/>
      <c r="E37" s="61"/>
      <c r="F37" s="62">
        <f>F38+F39+F41+F42+F43+F44+F45+F46+F40</f>
        <v>33331</v>
      </c>
      <c r="G37" s="62">
        <f t="shared" ref="G37:I37" si="8">G38+G39+G41+G42+G43+G44+G45+G46+G40</f>
        <v>0</v>
      </c>
      <c r="H37" s="62">
        <f>H38+H39+H41+H42+H43+H44+H45+H46+H40</f>
        <v>52265</v>
      </c>
      <c r="I37" s="62">
        <f t="shared" si="8"/>
        <v>51867</v>
      </c>
    </row>
    <row r="38" spans="1:13" ht="15" customHeight="1" x14ac:dyDescent="0.25">
      <c r="A38" s="42" t="s">
        <v>30</v>
      </c>
      <c r="B38" s="22"/>
      <c r="C38" s="22"/>
      <c r="D38" s="24"/>
      <c r="E38" s="21"/>
      <c r="F38" s="31">
        <v>18198</v>
      </c>
      <c r="G38" s="21"/>
      <c r="H38" s="32">
        <v>7132</v>
      </c>
      <c r="I38" s="31">
        <v>41404</v>
      </c>
      <c r="J38" s="56"/>
      <c r="K38" s="56"/>
      <c r="L38" s="56"/>
      <c r="M38" s="56"/>
    </row>
    <row r="39" spans="1:13" ht="15" customHeight="1" x14ac:dyDescent="0.25">
      <c r="A39" s="44" t="s">
        <v>77</v>
      </c>
      <c r="B39" s="21"/>
      <c r="C39" s="21"/>
      <c r="D39" s="25"/>
      <c r="E39" s="21"/>
      <c r="F39" s="114">
        <v>14425</v>
      </c>
      <c r="G39" s="21"/>
      <c r="H39" s="33">
        <v>11361</v>
      </c>
      <c r="I39" s="114">
        <v>8760</v>
      </c>
    </row>
    <row r="40" spans="1:13" ht="15" customHeight="1" x14ac:dyDescent="0.25">
      <c r="A40" s="44" t="s">
        <v>125</v>
      </c>
      <c r="B40" s="21"/>
      <c r="C40" s="21"/>
      <c r="D40" s="25"/>
      <c r="E40" s="21"/>
      <c r="F40" s="114"/>
      <c r="G40" s="21"/>
      <c r="H40" s="33">
        <v>31934</v>
      </c>
      <c r="I40" s="114"/>
    </row>
    <row r="41" spans="1:13" ht="15" customHeight="1" x14ac:dyDescent="0.25">
      <c r="A41" s="44" t="s">
        <v>31</v>
      </c>
      <c r="B41" s="21"/>
      <c r="C41" s="21"/>
      <c r="D41" s="25"/>
      <c r="E41" s="21"/>
      <c r="F41" s="114">
        <v>0</v>
      </c>
      <c r="G41" s="21"/>
      <c r="H41" s="33">
        <v>135</v>
      </c>
      <c r="I41" s="114">
        <v>0</v>
      </c>
      <c r="K41" s="63"/>
    </row>
    <row r="42" spans="1:13" ht="15" customHeight="1" x14ac:dyDescent="0.25">
      <c r="A42" s="44" t="s">
        <v>32</v>
      </c>
      <c r="B42" s="21"/>
      <c r="C42" s="21"/>
      <c r="D42" s="25"/>
      <c r="E42" s="21"/>
      <c r="F42" s="114"/>
      <c r="G42" s="21"/>
      <c r="H42" s="33"/>
      <c r="I42" s="114"/>
      <c r="K42" s="63"/>
    </row>
    <row r="43" spans="1:13" ht="15" customHeight="1" x14ac:dyDescent="0.25">
      <c r="A43" s="44" t="s">
        <v>33</v>
      </c>
      <c r="B43" s="21"/>
      <c r="C43" s="21"/>
      <c r="D43" s="25"/>
      <c r="E43" s="21"/>
      <c r="F43" s="115">
        <v>5</v>
      </c>
      <c r="G43" s="21"/>
      <c r="H43" s="33">
        <v>1000</v>
      </c>
      <c r="I43" s="115">
        <v>1000</v>
      </c>
      <c r="K43" s="63"/>
    </row>
    <row r="44" spans="1:13" ht="15" customHeight="1" x14ac:dyDescent="0.25">
      <c r="A44" s="44" t="s">
        <v>93</v>
      </c>
      <c r="B44" s="21"/>
      <c r="C44" s="21"/>
      <c r="D44" s="25"/>
      <c r="E44" s="21"/>
      <c r="F44" s="115">
        <v>703</v>
      </c>
      <c r="G44" s="21"/>
      <c r="H44" s="33">
        <v>703</v>
      </c>
      <c r="I44" s="115">
        <v>703</v>
      </c>
      <c r="K44" s="63"/>
    </row>
    <row r="45" spans="1:13" ht="15" customHeight="1" x14ac:dyDescent="0.25">
      <c r="A45" s="44" t="s">
        <v>34</v>
      </c>
      <c r="B45" s="21"/>
      <c r="C45" s="21"/>
      <c r="D45" s="25"/>
      <c r="E45" s="21"/>
      <c r="F45" s="115"/>
      <c r="G45" s="21"/>
      <c r="H45" s="33"/>
      <c r="I45" s="115"/>
    </row>
    <row r="46" spans="1:13" ht="15" customHeight="1" thickBot="1" x14ac:dyDescent="0.3">
      <c r="A46" s="46" t="s">
        <v>35</v>
      </c>
      <c r="B46" s="23"/>
      <c r="C46" s="23"/>
      <c r="D46" s="27"/>
      <c r="E46" s="21"/>
      <c r="F46" s="116"/>
      <c r="G46" s="21"/>
      <c r="H46" s="34"/>
      <c r="I46" s="116"/>
    </row>
    <row r="47" spans="1:13" ht="15" customHeight="1" thickBot="1" x14ac:dyDescent="0.3">
      <c r="A47" s="65" t="s">
        <v>24</v>
      </c>
      <c r="B47" s="23"/>
      <c r="C47" s="23"/>
      <c r="D47" s="35"/>
      <c r="E47" s="23"/>
      <c r="F47" s="66">
        <f>F48+F49+F50+F52+F53+F54+F55+F56</f>
        <v>23980</v>
      </c>
      <c r="G47" s="66">
        <f>G48+G49+G50+G52+G53+G54+G55+G56</f>
        <v>0</v>
      </c>
      <c r="H47" s="66">
        <f>H48+H49+H50+H52+H53+H54+H55+H56</f>
        <v>10861</v>
      </c>
      <c r="I47" s="66">
        <f>I48+I49+I50+I52+I53+I54+I55+I56</f>
        <v>8073</v>
      </c>
      <c r="L47" s="64"/>
      <c r="M47" s="55"/>
    </row>
    <row r="48" spans="1:13" ht="15" customHeight="1" x14ac:dyDescent="0.25">
      <c r="A48" s="183" t="s">
        <v>36</v>
      </c>
      <c r="B48" s="184"/>
      <c r="C48" s="184"/>
      <c r="D48" s="185"/>
      <c r="E48" s="21"/>
      <c r="F48" s="32">
        <v>6200</v>
      </c>
      <c r="G48" s="21"/>
      <c r="H48" s="32">
        <v>6200</v>
      </c>
      <c r="I48" s="32">
        <v>5822</v>
      </c>
    </row>
    <row r="49" spans="1:13" ht="15" customHeight="1" x14ac:dyDescent="0.25">
      <c r="A49" s="44" t="s">
        <v>37</v>
      </c>
      <c r="B49" s="21"/>
      <c r="C49" s="21"/>
      <c r="D49" s="25"/>
      <c r="E49" s="21"/>
      <c r="F49" s="33">
        <v>1820</v>
      </c>
      <c r="G49" s="21"/>
      <c r="H49" s="33">
        <v>1820</v>
      </c>
      <c r="I49" s="33">
        <v>0</v>
      </c>
      <c r="K49" s="63"/>
    </row>
    <row r="50" spans="1:13" ht="15" customHeight="1" x14ac:dyDescent="0.25">
      <c r="A50" s="44" t="s">
        <v>38</v>
      </c>
      <c r="B50" s="56"/>
      <c r="C50" s="56"/>
      <c r="D50" s="67"/>
      <c r="E50" s="56"/>
      <c r="F50" s="33">
        <v>59</v>
      </c>
      <c r="G50" s="56"/>
      <c r="H50" s="45">
        <v>59</v>
      </c>
      <c r="I50" s="33">
        <v>0</v>
      </c>
      <c r="J50" s="50"/>
    </row>
    <row r="51" spans="1:13" ht="15" customHeight="1" x14ac:dyDescent="0.25">
      <c r="A51" s="44" t="s">
        <v>109</v>
      </c>
      <c r="B51" s="56"/>
      <c r="C51" s="56"/>
      <c r="D51" s="67"/>
      <c r="E51" s="56"/>
      <c r="F51" s="33">
        <v>0</v>
      </c>
      <c r="G51" s="56"/>
      <c r="H51" s="45">
        <v>0</v>
      </c>
      <c r="I51" s="33">
        <v>1000</v>
      </c>
      <c r="J51" s="50"/>
    </row>
    <row r="52" spans="1:13" ht="15" customHeight="1" x14ac:dyDescent="0.25">
      <c r="A52" s="44" t="s">
        <v>94</v>
      </c>
      <c r="B52" s="56"/>
      <c r="C52" s="56"/>
      <c r="D52" s="67"/>
      <c r="E52" s="56"/>
      <c r="F52" s="33">
        <v>150</v>
      </c>
      <c r="G52" s="56"/>
      <c r="H52" s="45">
        <v>197</v>
      </c>
      <c r="I52" s="33">
        <v>0</v>
      </c>
      <c r="J52" s="50"/>
    </row>
    <row r="53" spans="1:13" ht="15" customHeight="1" x14ac:dyDescent="0.25">
      <c r="A53" s="44" t="s">
        <v>95</v>
      </c>
      <c r="B53" s="56"/>
      <c r="C53" s="56"/>
      <c r="D53" s="67"/>
      <c r="E53" s="56"/>
      <c r="F53" s="33">
        <v>15600</v>
      </c>
      <c r="G53" s="56"/>
      <c r="H53" s="45">
        <v>2484</v>
      </c>
      <c r="I53" s="33">
        <v>2100</v>
      </c>
      <c r="J53" s="50"/>
    </row>
    <row r="54" spans="1:13" ht="15" customHeight="1" x14ac:dyDescent="0.25">
      <c r="A54" s="44" t="s">
        <v>39</v>
      </c>
      <c r="B54" s="56"/>
      <c r="C54" s="56"/>
      <c r="D54" s="67"/>
      <c r="E54" s="56"/>
      <c r="F54" s="33">
        <v>50</v>
      </c>
      <c r="G54" s="56"/>
      <c r="H54" s="45">
        <v>0</v>
      </c>
      <c r="I54" s="33">
        <v>50</v>
      </c>
      <c r="J54" s="50"/>
      <c r="K54" s="63"/>
    </row>
    <row r="55" spans="1:13" ht="15" customHeight="1" x14ac:dyDescent="0.25">
      <c r="A55" s="44" t="s">
        <v>40</v>
      </c>
      <c r="B55" s="21"/>
      <c r="C55" s="21"/>
      <c r="D55" s="25"/>
      <c r="E55" s="21"/>
      <c r="F55" s="33">
        <v>100</v>
      </c>
      <c r="G55" s="21"/>
      <c r="H55" s="33">
        <v>100</v>
      </c>
      <c r="I55" s="33">
        <v>100</v>
      </c>
      <c r="J55" s="56"/>
      <c r="K55" s="56"/>
      <c r="L55" s="56"/>
      <c r="M55" s="56"/>
    </row>
    <row r="56" spans="1:13" ht="15" customHeight="1" thickBot="1" x14ac:dyDescent="0.3">
      <c r="A56" s="44" t="s">
        <v>41</v>
      </c>
      <c r="B56" s="21"/>
      <c r="C56" s="21"/>
      <c r="D56" s="25"/>
      <c r="E56" s="21"/>
      <c r="F56" s="33">
        <v>1</v>
      </c>
      <c r="G56" s="21"/>
      <c r="H56" s="33">
        <v>1</v>
      </c>
      <c r="I56" s="33">
        <v>1</v>
      </c>
      <c r="J56" s="56"/>
      <c r="K56" s="56"/>
      <c r="L56" s="56"/>
      <c r="M56" s="56"/>
    </row>
    <row r="57" spans="1:13" ht="15" customHeight="1" thickBot="1" x14ac:dyDescent="0.3">
      <c r="A57" s="48" t="s">
        <v>26</v>
      </c>
      <c r="B57" s="51"/>
      <c r="C57" s="51"/>
      <c r="D57" s="68"/>
      <c r="E57" s="51"/>
      <c r="F57" s="41">
        <f>F37-F47</f>
        <v>9351</v>
      </c>
      <c r="G57" s="41">
        <f t="shared" ref="G57:H57" si="9">G37-G47</f>
        <v>0</v>
      </c>
      <c r="H57" s="41">
        <f t="shared" si="9"/>
        <v>41404</v>
      </c>
      <c r="I57" s="41">
        <f>I37-I47</f>
        <v>43794</v>
      </c>
    </row>
  </sheetData>
  <mergeCells count="14">
    <mergeCell ref="A13:D13"/>
    <mergeCell ref="A23:D23"/>
    <mergeCell ref="A1:I1"/>
    <mergeCell ref="A2:I2"/>
    <mergeCell ref="A4:D4"/>
    <mergeCell ref="A5:D5"/>
    <mergeCell ref="A6:D6"/>
    <mergeCell ref="A18:D18"/>
    <mergeCell ref="A48:D48"/>
    <mergeCell ref="A19:D19"/>
    <mergeCell ref="A20:D20"/>
    <mergeCell ref="A34:D34"/>
    <mergeCell ref="A35:D35"/>
    <mergeCell ref="A36:D36"/>
  </mergeCells>
  <printOptions horizontalCentered="1" verticalCentered="1"/>
  <pageMargins left="0.39370078740157483" right="0.39370078740157483" top="0.39370078740157483" bottom="0.39370078740157483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kpt.výdaje</vt:lpstr>
      <vt:lpstr>financování</vt:lpstr>
      <vt:lpstr>vztah MŠaZŠ</vt:lpstr>
      <vt:lpstr>vztah k dalším osobám</vt:lpstr>
      <vt:lpstr>fondy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ruzickova</dc:creator>
  <cp:lastModifiedBy>Kamenská Jindřiška (MČ Brno-Nový Lískovec)</cp:lastModifiedBy>
  <cp:lastPrinted>2024-01-02T12:12:40Z</cp:lastPrinted>
  <dcterms:created xsi:type="dcterms:W3CDTF">2014-10-24T06:56:12Z</dcterms:created>
  <dcterms:modified xsi:type="dcterms:W3CDTF">2024-12-04T06:34:16Z</dcterms:modified>
</cp:coreProperties>
</file>